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"/>
    </mc:Choice>
  </mc:AlternateContent>
  <xr:revisionPtr revIDLastSave="0" documentId="13_ncr:1_{CD0B4277-701D-4018-B33E-C3186D7D2AE8}" xr6:coauthVersionLast="47" xr6:coauthVersionMax="47" xr10:uidLastSave="{00000000-0000-0000-0000-000000000000}"/>
  <bookViews>
    <workbookView xWindow="-120" yWindow="-120" windowWidth="20730" windowHeight="11160" tabRatio="761" xr2:uid="{00000000-000D-0000-FFFF-FFFF00000000}"/>
  </bookViews>
  <sheets>
    <sheet name="LITERAL C) REMUNERACION " sheetId="4" r:id="rId1"/>
  </sheets>
  <definedNames>
    <definedName name="_xlnm._FilterDatabase" localSheetId="0" hidden="1">'LITERAL C) REMUNERACION '!$A$5:$T$70</definedName>
    <definedName name="_xlnm.Print_Titles" localSheetId="0">'LITERAL C) REMUNERACION '!$1:$4</definedName>
  </definedNames>
  <calcPr calcId="191029"/>
</workbook>
</file>

<file path=xl/calcChain.xml><?xml version="1.0" encoding="utf-8"?>
<calcChain xmlns="http://schemas.openxmlformats.org/spreadsheetml/2006/main">
  <c r="R70" i="4" l="1"/>
  <c r="Q70" i="4"/>
  <c r="P70" i="4"/>
  <c r="O70" i="4"/>
  <c r="N70" i="4"/>
  <c r="M70" i="4"/>
  <c r="L70" i="4"/>
  <c r="K70" i="4"/>
  <c r="G70" i="4"/>
  <c r="H54" i="4"/>
  <c r="H64" i="4"/>
  <c r="H59" i="4"/>
  <c r="H41" i="4"/>
  <c r="H39" i="4"/>
  <c r="H35" i="4"/>
  <c r="H34" i="4"/>
  <c r="H32" i="4"/>
  <c r="H29" i="4"/>
  <c r="H27" i="4"/>
  <c r="H23" i="4"/>
  <c r="H22" i="4"/>
  <c r="H19" i="4"/>
  <c r="H17" i="4"/>
  <c r="H14" i="4"/>
  <c r="H12" i="4"/>
  <c r="H10" i="4"/>
  <c r="H8" i="4"/>
  <c r="T20" i="4" l="1"/>
  <c r="H20" i="4"/>
  <c r="T43" i="4"/>
  <c r="H43" i="4"/>
  <c r="T11" i="4"/>
  <c r="H11" i="4"/>
  <c r="A7" i="4"/>
  <c r="A8" i="4" s="1"/>
  <c r="A9" i="4" s="1"/>
  <c r="A10" i="4" s="1"/>
  <c r="A11" i="4" s="1"/>
  <c r="A12" i="4" s="1"/>
  <c r="A13" i="4" s="1"/>
  <c r="A14" i="4" s="1"/>
  <c r="A15" i="4" s="1"/>
  <c r="A16" i="4" s="1"/>
  <c r="H6" i="4"/>
  <c r="T6" i="4"/>
  <c r="H7" i="4"/>
  <c r="T7" i="4"/>
  <c r="H15" i="4"/>
  <c r="T15" i="4"/>
  <c r="H13" i="4"/>
  <c r="T13" i="4"/>
  <c r="H9" i="4"/>
  <c r="T9" i="4"/>
  <c r="H16" i="4"/>
  <c r="T16" i="4"/>
  <c r="H18" i="4"/>
  <c r="T18" i="4"/>
  <c r="H21" i="4"/>
  <c r="T21" i="4"/>
  <c r="H24" i="4"/>
  <c r="I24" i="4"/>
  <c r="J24" i="4"/>
  <c r="H25" i="4"/>
  <c r="T25" i="4"/>
  <c r="H26" i="4"/>
  <c r="T26" i="4"/>
  <c r="H28" i="4"/>
  <c r="T28" i="4"/>
  <c r="H31" i="4"/>
  <c r="T31" i="4"/>
  <c r="H33" i="4"/>
  <c r="T33" i="4"/>
  <c r="H36" i="4"/>
  <c r="T36" i="4"/>
  <c r="H37" i="4"/>
  <c r="T37" i="4"/>
  <c r="H38" i="4"/>
  <c r="T38" i="4"/>
  <c r="H40" i="4"/>
  <c r="T40" i="4"/>
  <c r="H42" i="4"/>
  <c r="I42" i="4"/>
  <c r="J42" i="4"/>
  <c r="T42" i="4" s="1"/>
  <c r="H45" i="4"/>
  <c r="T45" i="4"/>
  <c r="H44" i="4"/>
  <c r="T44" i="4"/>
  <c r="H48" i="4"/>
  <c r="T48" i="4"/>
  <c r="H47" i="4"/>
  <c r="T47" i="4"/>
  <c r="H49" i="4"/>
  <c r="T49" i="4"/>
  <c r="H52" i="4"/>
  <c r="T52" i="4"/>
  <c r="H51" i="4"/>
  <c r="T51" i="4"/>
  <c r="H50" i="4"/>
  <c r="T50" i="4"/>
  <c r="H30" i="4"/>
  <c r="T30" i="4"/>
  <c r="H53" i="4"/>
  <c r="S53" i="4"/>
  <c r="H46" i="4"/>
  <c r="T46" i="4"/>
  <c r="H55" i="4"/>
  <c r="T55" i="4"/>
  <c r="H56" i="4"/>
  <c r="T56" i="4"/>
  <c r="H57" i="4"/>
  <c r="T57" i="4"/>
  <c r="H58" i="4"/>
  <c r="T58" i="4"/>
  <c r="H60" i="4"/>
  <c r="T60" i="4"/>
  <c r="H61" i="4"/>
  <c r="T61" i="4"/>
  <c r="H65" i="4"/>
  <c r="T65" i="4"/>
  <c r="H63" i="4"/>
  <c r="T63" i="4"/>
  <c r="H62" i="4"/>
  <c r="T62" i="4"/>
  <c r="H66" i="4"/>
  <c r="T66" i="4"/>
  <c r="H67" i="4"/>
  <c r="T67" i="4"/>
  <c r="H68" i="4"/>
  <c r="T68" i="4"/>
  <c r="H69" i="4"/>
  <c r="T69" i="4"/>
  <c r="J70" i="4" l="1"/>
  <c r="T53" i="4"/>
  <c r="S70" i="4"/>
  <c r="H70" i="4"/>
  <c r="I70" i="4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T24" i="4"/>
  <c r="T70" i="4" l="1"/>
  <c r="A45" i="4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</calcChain>
</file>

<file path=xl/sharedStrings.xml><?xml version="1.0" encoding="utf-8"?>
<sst xmlns="http://schemas.openxmlformats.org/spreadsheetml/2006/main" count="376" uniqueCount="188">
  <si>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</si>
  <si>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</si>
  <si>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</si>
  <si>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</si>
  <si>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</si>
  <si>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</si>
  <si>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</si>
  <si>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</si>
  <si>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</si>
  <si>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</si>
  <si>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</si>
  <si>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</si>
  <si>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</si>
  <si>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</si>
  <si>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Nocturnas</t>
  </si>
  <si>
    <t>Horas suplementarias y extraordinarias</t>
  </si>
  <si>
    <t>Subsidio Alimentacion</t>
  </si>
  <si>
    <t>Subsidio Cargas Familiares</t>
  </si>
  <si>
    <t>Subsidio Antigüedad</t>
  </si>
  <si>
    <t>Subsidio Transporte</t>
  </si>
  <si>
    <t>Total ingresos adicionales</t>
  </si>
  <si>
    <t>TOTAL DE REMUNERACIONES UNIFICADAS</t>
  </si>
  <si>
    <t>MENSUAL</t>
  </si>
  <si>
    <t xml:space="preserve">(593) 6 2 839-315 / 2 839-316 / 2839-028 EXT. 127 </t>
  </si>
  <si>
    <t>fondo de reserva</t>
  </si>
  <si>
    <t>DIRECCIÓN TALENTO HUMANO Y BIENESTAR INSTITUCIONAL/ UNIDADES ADSCRITAS: CENTRO DE RESPONSABILIDAD SOCIAL "JORGE CAJAS GARZÓN", CONSEJO CANTONAL DE PROTECCIÓN DE DERECHOS, REGISTRO DE LA PROPIEDAD, CUERPO DE BOMBEROS</t>
  </si>
  <si>
    <t>ING. SABRINA VELASQUEZ / ING. CARLA VALDEZ / ABG. PATRICIA VERA / DRA. SARA SERRANO / TNTE. CRNEL. JHON MORENO</t>
  </si>
  <si>
    <t>bomberosshushu@yahoo.es / sserrano@shushufindi.gob.ec / pvera@shushufindi.gob.ec/talentohumano@shushufindi.gob.es</t>
  </si>
  <si>
    <t>AUXILIAR DE SERVICIOS</t>
  </si>
  <si>
    <t>TESORERA</t>
  </si>
  <si>
    <t>FECHA ACTUALIZACIÓN DE LA INFORMACIÓN:</t>
  </si>
  <si>
    <t>PERIODICIDAD DE ACTUALIZACIÓN DE LA INFORMACIÓN: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</si>
  <si>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</si>
  <si>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</si>
  <si>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</si>
  <si>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</si>
  <si>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Encargo</t>
  </si>
  <si>
    <t xml:space="preserve">Subrogaciones </t>
  </si>
  <si>
    <t>LOSEP</t>
  </si>
  <si>
    <t>7.1.01.05</t>
  </si>
  <si>
    <t>CONTADORA</t>
  </si>
  <si>
    <t>ARMIJO VISTITIN WILMER JOSÉ</t>
  </si>
  <si>
    <t>CÓDIGO DE TRABAJO</t>
  </si>
  <si>
    <t>5.1.01.06.10</t>
  </si>
  <si>
    <t>SERVIDOR PÚBLICO DE SERVICIOS 1 GRADO 1</t>
  </si>
  <si>
    <t>ALARCON ARMIJO PAOLA VALERIA</t>
  </si>
  <si>
    <t>LABORATORISTA RESPONSABLE</t>
  </si>
  <si>
    <t>SERVIDOR PÚBLICO 5 GRADO 11</t>
  </si>
  <si>
    <t>ALVAREZ ZAMBRANO JENIFFER ELIZABETH</t>
  </si>
  <si>
    <t>DIRECTORA ADMTVA - FINANCIERO</t>
  </si>
  <si>
    <t>5.1.01.05.06</t>
  </si>
  <si>
    <t>NIVEL JERÁRQUICO 1</t>
  </si>
  <si>
    <t xml:space="preserve">BUSTAMANTE SERNA MARIANELA DEL CARMEN </t>
  </si>
  <si>
    <t>RECAUDADORA</t>
  </si>
  <si>
    <t>5.1.01.05.10</t>
  </si>
  <si>
    <t>SERVIDOR PÚBLICO DE APOYO 2  GRADO 4</t>
  </si>
  <si>
    <t xml:space="preserve">BACILIO SANCHEZ ANTONIO WIMPER </t>
  </si>
  <si>
    <t>5.1.01.06</t>
  </si>
  <si>
    <t>ARANA BUSTAMANTE GERMAN ANTONIO</t>
  </si>
  <si>
    <t>SERVIDOR PÚBLICO DE SERVICIOS 1 GRADO 2</t>
  </si>
  <si>
    <t>CAIDEDO ARROYO JACKELINE MARÍA</t>
  </si>
  <si>
    <t>5.1.01.06.12</t>
  </si>
  <si>
    <t>CASTILLO CONTRERAS RENÉ ALEJANDRO</t>
  </si>
  <si>
    <t>OBSTETRA</t>
  </si>
  <si>
    <t>7.1.01.05.32</t>
  </si>
  <si>
    <t>SERVIDOR PÚBLICO 6 GRADO 12</t>
  </si>
  <si>
    <t>CHAVARRÍA MUÑOZ SOLANDA MARISOL</t>
  </si>
  <si>
    <t>AUX. SERVICIOS DE SALUD</t>
  </si>
  <si>
    <t>5.1.01.05.45</t>
  </si>
  <si>
    <t>DIAZ PORTAL JORGE ARIEL</t>
  </si>
  <si>
    <t>MEDICO FAMILIAR</t>
  </si>
  <si>
    <t>73.06.06</t>
  </si>
  <si>
    <t>SERVICIOS PROFESIONALES GRADO 18</t>
  </si>
  <si>
    <t>ESPINOZA LEMA PEDRO VICENTE</t>
  </si>
  <si>
    <t>FARMACIA RESPONSABLE</t>
  </si>
  <si>
    <t>7.1.01.05.22</t>
  </si>
  <si>
    <t>GAIBOR QUEZADA SANDY MIRELLY</t>
  </si>
  <si>
    <t>FISIOTERAPISTA</t>
  </si>
  <si>
    <t>GAVILÁNEZ MÁRQUEZ ANA ELIZABETH</t>
  </si>
  <si>
    <t>5.1.01.05.49</t>
  </si>
  <si>
    <t>JARAMILLO CHAVEZ MANUEL ANGEL</t>
  </si>
  <si>
    <t>TRABAJADOR SOCIAL</t>
  </si>
  <si>
    <t>7.1.01.06</t>
  </si>
  <si>
    <t>SERVIDOR PUBLICO 5 GRADO 11</t>
  </si>
  <si>
    <t>LONDOÑO SERRANO JOHANA</t>
  </si>
  <si>
    <t>PROMOTORA SOCIAL</t>
  </si>
  <si>
    <t>53.06.06</t>
  </si>
  <si>
    <t xml:space="preserve">SERVIDOR PÚBLICO DE APOYO 4 GRADO 6 </t>
  </si>
  <si>
    <t>LUCERO CANO ANGÉLICA  ELIZABETH</t>
  </si>
  <si>
    <t>ENFERMERA</t>
  </si>
  <si>
    <t>7.1.01.05.13</t>
  </si>
  <si>
    <t>SERVIDOR PÚBLICO 4 GRADO 10</t>
  </si>
  <si>
    <t>MARTÍNEZ GONZÁLEZ YADIRA SOLEDAD</t>
  </si>
  <si>
    <t xml:space="preserve">MEDICO PEDIATRA </t>
  </si>
  <si>
    <t>SERVICIOS PROFESIONALES</t>
  </si>
  <si>
    <t>MARTÍNEZ MORA JOSÉ MIGUEL</t>
  </si>
  <si>
    <t>ODONTÓLOGO</t>
  </si>
  <si>
    <t>7.1.01.05.34</t>
  </si>
  <si>
    <t>SERVIDOR PÚBLICO 7 GRADO 13</t>
  </si>
  <si>
    <t xml:space="preserve">MORÁN ESTRADA MARÍA HORTENCIA </t>
  </si>
  <si>
    <t>5.1.01.06.14</t>
  </si>
  <si>
    <t>NARANJO GRACIELA PATRICIA</t>
  </si>
  <si>
    <t>5.1.05.10.03</t>
  </si>
  <si>
    <t>OCAÑA MEJÍA MERY ELIZABETH</t>
  </si>
  <si>
    <t>5.1.01.05.09</t>
  </si>
  <si>
    <t>SERVIDOR PÚBLICO DE APOYO 2 GRADO 4</t>
  </si>
  <si>
    <t xml:space="preserve">OCAMPO LEDESMA IBELIA JADIRA </t>
  </si>
  <si>
    <t xml:space="preserve">COMUNICADORA SOCIAL </t>
  </si>
  <si>
    <t>5.1.01.05</t>
  </si>
  <si>
    <t>PARRA QUILACHAMIN MAYRA TATIANA</t>
  </si>
  <si>
    <t>TERAPEUTA DE LENGUAJE</t>
  </si>
  <si>
    <t xml:space="preserve">PALMA TINITANA GABRIEL RAUL 
</t>
  </si>
  <si>
    <t xml:space="preserve">POGO CUENCA VERONICA CECIBEL </t>
  </si>
  <si>
    <t>MEDICO GENERAL</t>
  </si>
  <si>
    <t>SERVIDOR PÚBLICO 8 GRADO 14</t>
  </si>
  <si>
    <t>QUITO BARROS MAYRA CRISTINA</t>
  </si>
  <si>
    <t>ASISTENTE ADMIISTRATIVO</t>
  </si>
  <si>
    <t>QUINTO BURGOS YAJAIRA ROCIO</t>
  </si>
  <si>
    <t>QUINDE DUTAN MARCIA PATRICIA</t>
  </si>
  <si>
    <t>CORDINADORA DE PROYECTOS</t>
  </si>
  <si>
    <t>HERRERA VARGAS GLORIA EDILMIRA</t>
  </si>
  <si>
    <t>5.1.01.05.05</t>
  </si>
  <si>
    <t>SACON MOREIRA JHON CRISTHIAN</t>
  </si>
  <si>
    <t>ANALISTA DE SISTEMAS</t>
  </si>
  <si>
    <t>ORTIZ SALTOS MARIA EUGENIA</t>
  </si>
  <si>
    <t>SANMARTÍN NARVÁEZ JHENNY ELIZABETH</t>
  </si>
  <si>
    <t xml:space="preserve">MÉDICO GENERAL </t>
  </si>
  <si>
    <t>7.1.01.05.28</t>
  </si>
  <si>
    <t>SANTANA GUEVARA CARMEN ELENA</t>
  </si>
  <si>
    <t>PSICOLOGA CLINICA</t>
  </si>
  <si>
    <t>SERVIDOR PUBLICO 4 GRADO 10</t>
  </si>
  <si>
    <t>SAÑAY MOINA ALEX JAVIER</t>
  </si>
  <si>
    <t>SILVA DONOSO  MARÍA CARLOTA</t>
  </si>
  <si>
    <t>5.1.01.05.47</t>
  </si>
  <si>
    <t>TORRES TORRES MIGUEL</t>
  </si>
  <si>
    <t>JEFE DE FISIOTERAPISTA</t>
  </si>
  <si>
    <t>7.1.01.05.19</t>
  </si>
  <si>
    <t>TUALOMBO MNOBANDA VILMA NOEMI</t>
  </si>
  <si>
    <t>ASISTENTE DE LABORATORIO</t>
  </si>
  <si>
    <t>7.1.01.05.23</t>
  </si>
  <si>
    <t>SERVIDOR PÚBLICO DE APOYO 3  GRADO 5</t>
  </si>
  <si>
    <t>VIANA CAICEDO PILAR DEL CONSUELO</t>
  </si>
  <si>
    <t>7.1.01.05.15</t>
  </si>
  <si>
    <t xml:space="preserve">VALVERDE PERALTA MARCELA PATRICIA </t>
  </si>
  <si>
    <t>BIOQUIMICA FARMACEUTA</t>
  </si>
  <si>
    <t>UCLES ARMIJO FERNANDA LIZBETH</t>
  </si>
  <si>
    <t>YÁNEZ GUADALUPE ÁNGELA</t>
  </si>
  <si>
    <t>ADMINISTRADORA DE BIENES</t>
  </si>
  <si>
    <t>5.1.01.05.03</t>
  </si>
  <si>
    <t>SERVIDOR PÚBLICO 1 GRADO 7</t>
  </si>
  <si>
    <t>YARPAZ GETIAL GERARDO FIDEL</t>
  </si>
  <si>
    <t>AUXILIAR DE FARMACIA</t>
  </si>
  <si>
    <t>5.1.01.05.50</t>
  </si>
  <si>
    <t>SERVIDOR PÚBLICO DE SERVICIOS 4 GRADO 6</t>
  </si>
  <si>
    <t xml:space="preserve">YEPEZ CHICA MALENA MISHELLE </t>
  </si>
  <si>
    <t>LECNCIADA EN RADIOLOGIA E IMAGENOLOGIA</t>
  </si>
  <si>
    <t xml:space="preserve">ZAMBRANO ZAMBRANO DEMETRIO JOSÉ </t>
  </si>
  <si>
    <t>ANALISTA DE COMPRAS PÚBLICAS</t>
  </si>
  <si>
    <t>CENTRO DE RESPONSABILIDAD SOCIAL Y SOLIDARIA MUNICIPAL SHUSHUFINDI</t>
  </si>
  <si>
    <t xml:space="preserve">CENTRO DE RESPONSABILIDAD SOCIAL Y SOLIDARIA MUNICIPAL SHUSHUFINDI
</t>
  </si>
  <si>
    <t>ING. MARCO A. NUÑEZ M.</t>
  </si>
  <si>
    <t xml:space="preserve">talentohumano@crssmshushufindi.gob.ec
</t>
  </si>
  <si>
    <t>NUÑEZ MANCHENO MARCO ANTONIO</t>
  </si>
  <si>
    <t>ANALISTA</t>
  </si>
  <si>
    <t>CHANGO TIPAN VERONICA JANETH</t>
  </si>
  <si>
    <t>ANLISITA JURIDICO</t>
  </si>
  <si>
    <t>ANDY GREFA INDIRA MARLENE</t>
  </si>
  <si>
    <t>ARCENTALES MARIA TEREZA</t>
  </si>
  <si>
    <t>ASHANGA TANGUILA  JESSENIA LIZETH</t>
  </si>
  <si>
    <t>BOLAÑOS MACIAS EVELYN YOMAIRA</t>
  </si>
  <si>
    <t>CAÑAR BERRECHE SILVIA MILENA</t>
  </si>
  <si>
    <t>CERDA ANDI FLOR MARISOL</t>
  </si>
  <si>
    <t>COQUINCHE GUALINGA DEISY ROSALIA</t>
  </si>
  <si>
    <t>CORREA TIGLLA ROCIO ELIZABETH</t>
  </si>
  <si>
    <t>GAROFALO CARRERA MELIDA ALEXANDRA</t>
  </si>
  <si>
    <t>GREFA CERDA KELLY KAINA</t>
  </si>
  <si>
    <t>LAMILLA GOVEA DIANA CAROLINA</t>
  </si>
  <si>
    <t>LÓPEZ ANTUN  CARMEN SUSANA</t>
  </si>
  <si>
    <t>LÓPEZ ANTUN  SOFÍA MARIBEL</t>
  </si>
  <si>
    <t>MASACHE CEDEÑO MIRIAN BEATRIZ</t>
  </si>
  <si>
    <t>MORETA CASTRO GLENDA JACKELINE</t>
  </si>
  <si>
    <t>TENESACA GRANDA GENESIS CARINA</t>
  </si>
  <si>
    <t>VASQUEZ VELEZ JESSICA INES</t>
  </si>
  <si>
    <t>SANCHEZ JIMENEZ ADRIANA MARGOTH</t>
  </si>
  <si>
    <t>EDUCADORA CDI</t>
  </si>
  <si>
    <t>PROMOTORA</t>
  </si>
  <si>
    <t>1.1.17.1.01.01</t>
  </si>
  <si>
    <t>DD/MM/AAAA
31-03-2022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</si>
</sst>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_-* #,##0.00\ _€_-;\-* #,##0.00\ _€_-;_-* &quot;-&quot;??\ _€_-;_-@_-"/>
    <numFmt numFmtId="166" formatCode="_(* #.##0.00_);_(* \(#.##0.00\);_(* &quot;-&quot;??_);_(@_)"/>
    <numFmt numFmtId="167" formatCode="_ * #.##0.00_ ;_ * \-#.##0.00_ ;_ * &quot;-&quot;??_ ;_ @_ "/>
    <numFmt numFmtId="168" formatCode="00"/>
    <numFmt numFmtId="169" formatCode="#,##0.00;[Red]#,##0.00"/>
    <numFmt numFmtId="170" formatCode="0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ourier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9.8000000000000007"/>
      <color theme="10"/>
      <name val="Arial"/>
      <family val="2"/>
    </font>
    <font>
      <u/>
      <sz val="7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0" borderId="0"/>
    <xf numFmtId="0" fontId="2" fillId="0" borderId="0"/>
    <xf numFmtId="0" fontId="2" fillId="0" borderId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164" fontId="8" fillId="2" borderId="4" xfId="6" applyFont="1" applyFill="1" applyBorder="1" applyAlignment="1" applyProtection="1">
      <alignment horizontal="center" vertical="center"/>
    </xf>
    <xf numFmtId="164" fontId="8" fillId="2" borderId="4" xfId="6" applyFont="1" applyFill="1" applyBorder="1" applyAlignment="1">
      <alignment horizontal="center" vertical="center"/>
    </xf>
    <xf numFmtId="170" fontId="8" fillId="2" borderId="1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6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164" fontId="8" fillId="2" borderId="0" xfId="6" applyFont="1" applyFill="1" applyBorder="1" applyAlignment="1">
      <alignment horizontal="center" vertical="center"/>
    </xf>
    <xf numFmtId="164" fontId="12" fillId="2" borderId="0" xfId="6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168" fontId="8" fillId="2" borderId="1" xfId="7" applyNumberFormat="1" applyFont="1" applyFill="1" applyBorder="1" applyAlignment="1">
      <alignment horizontal="center"/>
    </xf>
    <xf numFmtId="169" fontId="8" fillId="2" borderId="1" xfId="7" applyNumberFormat="1" applyFont="1" applyFill="1" applyBorder="1"/>
    <xf numFmtId="4" fontId="8" fillId="2" borderId="1" xfId="0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/>
    <xf numFmtId="43" fontId="8" fillId="2" borderId="1" xfId="9" applyFont="1" applyFill="1" applyBorder="1" applyAlignment="1">
      <alignment horizontal="right"/>
    </xf>
    <xf numFmtId="43" fontId="8" fillId="2" borderId="1" xfId="9" applyFont="1" applyFill="1" applyBorder="1" applyAlignment="1"/>
    <xf numFmtId="169" fontId="8" fillId="2" borderId="1" xfId="0" applyNumberFormat="1" applyFont="1" applyFill="1" applyBorder="1" applyAlignment="1">
      <alignment horizontal="center"/>
    </xf>
    <xf numFmtId="39" fontId="8" fillId="2" borderId="1" xfId="41" applyNumberFormat="1" applyFont="1" applyFill="1" applyBorder="1" applyAlignment="1">
      <alignment vertical="center" wrapText="1"/>
    </xf>
    <xf numFmtId="164" fontId="8" fillId="2" borderId="1" xfId="8" applyFont="1" applyFill="1" applyBorder="1" applyAlignment="1"/>
    <xf numFmtId="4" fontId="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70" fontId="8" fillId="2" borderId="1" xfId="7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wrapText="1"/>
    </xf>
    <xf numFmtId="168" fontId="8" fillId="2" borderId="1" xfId="7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2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164" fontId="13" fillId="2" borderId="0" xfId="6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164" fontId="9" fillId="2" borderId="0" xfId="6" applyFont="1" applyFill="1" applyBorder="1" applyAlignment="1">
      <alignment horizontal="center" vertical="center" wrapText="1"/>
    </xf>
    <xf numFmtId="0" fontId="15" fillId="2" borderId="1" xfId="39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164" fontId="9" fillId="2" borderId="4" xfId="6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NumberFormat="1" applyFont="1" applyFill="1" applyAlignment="1">
      <alignment horizontal="center" vertical="center"/>
    </xf>
    <xf numFmtId="164" fontId="12" fillId="0" borderId="0" xfId="6" applyFont="1" applyFill="1" applyAlignment="1">
      <alignment horizontal="center" vertical="center"/>
    </xf>
  </cellXfs>
  <cellStyles count="42">
    <cellStyle name="Hipervínculo" xfId="39" builtinId="8"/>
    <cellStyle name="Hipervínculo 2" xfId="11" xr:uid="{00000000-0005-0000-0000-000001000000}"/>
    <cellStyle name="Hipervínculo 3" xfId="36" xr:uid="{00000000-0005-0000-0000-000002000000}"/>
    <cellStyle name="Millares" xfId="6" builtinId="3"/>
    <cellStyle name="Millares 10" xfId="38" xr:uid="{00000000-0005-0000-0000-000004000000}"/>
    <cellStyle name="Millares 12" xfId="40" xr:uid="{00000000-0005-0000-0000-000005000000}"/>
    <cellStyle name="Millares 2" xfId="4" xr:uid="{00000000-0005-0000-0000-000006000000}"/>
    <cellStyle name="Millares 2 2" xfId="5" xr:uid="{00000000-0005-0000-0000-000007000000}"/>
    <cellStyle name="Millares 2 2 2" xfId="9" xr:uid="{00000000-0005-0000-0000-000008000000}"/>
    <cellStyle name="Millares 2 3" xfId="8" xr:uid="{00000000-0005-0000-0000-000009000000}"/>
    <cellStyle name="Millares 3" xfId="35" xr:uid="{00000000-0005-0000-0000-00000A000000}"/>
    <cellStyle name="Normal" xfId="0" builtinId="0"/>
    <cellStyle name="Normal 10" xfId="12" xr:uid="{00000000-0005-0000-0000-00000C000000}"/>
    <cellStyle name="Normal 11" xfId="34" xr:uid="{00000000-0005-0000-0000-00000D000000}"/>
    <cellStyle name="Normal 2" xfId="2" xr:uid="{00000000-0005-0000-0000-00000E000000}"/>
    <cellStyle name="Normal 2 2" xfId="3" xr:uid="{00000000-0005-0000-0000-00000F000000}"/>
    <cellStyle name="Normal 2 3" xfId="7" xr:uid="{00000000-0005-0000-0000-000010000000}"/>
    <cellStyle name="Normal 2_LITERAL B1) DIRECTORIO" xfId="13" xr:uid="{00000000-0005-0000-0000-000011000000}"/>
    <cellStyle name="Normal 3" xfId="1" xr:uid="{00000000-0005-0000-0000-000012000000}"/>
    <cellStyle name="Normal 4" xfId="10" xr:uid="{00000000-0005-0000-0000-000013000000}"/>
    <cellStyle name="Normal 4 2" xfId="37" xr:uid="{00000000-0005-0000-0000-000014000000}"/>
    <cellStyle name="Normal 5" xfId="14" xr:uid="{00000000-0005-0000-0000-000015000000}"/>
    <cellStyle name="Normal 5 3 2" xfId="41" xr:uid="{00000000-0005-0000-0000-000016000000}"/>
    <cellStyle name="Normal 6" xfId="30" xr:uid="{00000000-0005-0000-0000-000017000000}"/>
    <cellStyle name="Normal 7" xfId="31" xr:uid="{00000000-0005-0000-0000-000018000000}"/>
    <cellStyle name="Normal 8" xfId="32" xr:uid="{00000000-0005-0000-0000-000019000000}"/>
    <cellStyle name="Normal 9" xfId="33" xr:uid="{00000000-0005-0000-0000-00001A000000}"/>
    <cellStyle name="Porcentaje 2" xfId="16" xr:uid="{00000000-0005-0000-0000-00001B000000}"/>
    <cellStyle name="Porcentaje 2 2" xfId="17" xr:uid="{00000000-0005-0000-0000-00001C000000}"/>
    <cellStyle name="Porcentaje 2 3" xfId="18" xr:uid="{00000000-0005-0000-0000-00001D000000}"/>
    <cellStyle name="Porcentaje 3" xfId="19" xr:uid="{00000000-0005-0000-0000-00001E000000}"/>
    <cellStyle name="Porcentaje 3 2" xfId="20" xr:uid="{00000000-0005-0000-0000-00001F000000}"/>
    <cellStyle name="Porcentaje 3 3" xfId="21" xr:uid="{00000000-0005-0000-0000-000020000000}"/>
    <cellStyle name="Porcentaje 4" xfId="22" xr:uid="{00000000-0005-0000-0000-000021000000}"/>
    <cellStyle name="Porcentaje 4 2" xfId="23" xr:uid="{00000000-0005-0000-0000-000022000000}"/>
    <cellStyle name="Porcentaje 4 3" xfId="24" xr:uid="{00000000-0005-0000-0000-000023000000}"/>
    <cellStyle name="Porcentaje 5" xfId="25" xr:uid="{00000000-0005-0000-0000-000024000000}"/>
    <cellStyle name="Porcentaje 5 2" xfId="26" xr:uid="{00000000-0005-0000-0000-000025000000}"/>
    <cellStyle name="Porcentaje 5 3" xfId="27" xr:uid="{00000000-0005-0000-0000-000026000000}"/>
    <cellStyle name="Porcentaje 6" xfId="28" xr:uid="{00000000-0005-0000-0000-000027000000}"/>
    <cellStyle name="Porcentaje 7" xfId="29" xr:uid="{00000000-0005-0000-0000-000028000000}"/>
    <cellStyle name="Porcentaje 8" xfId="15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omberosshushu@yahoo.es%20/" TargetMode="External"/><Relationship Id="rId3" Type="http://schemas.openxmlformats.org/officeDocument/2006/relationships/hyperlink" Target="mailto:bomberosshushu@yahoo.es%20/" TargetMode="External"/><Relationship Id="rId7" Type="http://schemas.openxmlformats.org/officeDocument/2006/relationships/hyperlink" Target="mailto:bomberosshushu@yahoo.es%20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bomberosshushu@yahoo.es%20/" TargetMode="External"/><Relationship Id="rId1" Type="http://schemas.openxmlformats.org/officeDocument/2006/relationships/hyperlink" Target="mailto:talentohumano@crssmshushufindi.gob.ec" TargetMode="External"/><Relationship Id="rId6" Type="http://schemas.openxmlformats.org/officeDocument/2006/relationships/hyperlink" Target="mailto:bomberosshushu@yahoo.es%20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bomberosshushu@yahoo.es%20/" TargetMode="External"/><Relationship Id="rId10" Type="http://schemas.openxmlformats.org/officeDocument/2006/relationships/hyperlink" Target="mailto:bomberosshushu@yahoo.es%20/" TargetMode="External"/><Relationship Id="rId4" Type="http://schemas.openxmlformats.org/officeDocument/2006/relationships/hyperlink" Target="mailto:bomberosshushu@yahoo.es%20/" TargetMode="External"/><Relationship Id="rId9" Type="http://schemas.openxmlformats.org/officeDocument/2006/relationships/hyperlink" Target="mailto:bomberosshushu@yahoo.es%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7"/>
  <sheetViews>
    <sheetView showGridLines="0" tabSelected="1" zoomScale="70" zoomScaleNormal="70" zoomScaleSheetLayoutView="70" zoomScalePageLayoutView="2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2" sqref="D12"/>
    </sheetView>
  </sheetViews>
  <sheetFormatPr baseColWidth="10" defaultRowHeight="30" customHeight="1" x14ac:dyDescent="0.25"/>
  <cols>
    <col min="1" max="1" width="6.85546875" style="13" customWidth="1"/>
    <col min="2" max="2" width="59.85546875" style="72" customWidth="1"/>
    <col min="3" max="3" width="41.42578125" style="73" customWidth="1"/>
    <col min="4" max="4" width="42" style="13" customWidth="1"/>
    <col min="5" max="5" width="21.28515625" style="13" customWidth="1"/>
    <col min="6" max="6" width="26.5703125" style="13" customWidth="1"/>
    <col min="7" max="7" width="19" style="13" customWidth="1"/>
    <col min="8" max="8" width="22.7109375" style="74" customWidth="1"/>
    <col min="9" max="9" width="20.7109375" style="74" customWidth="1"/>
    <col min="10" max="15" width="20.7109375" style="13" customWidth="1"/>
    <col min="16" max="17" width="20.7109375" style="74" customWidth="1"/>
    <col min="18" max="18" width="20.7109375" style="13" customWidth="1"/>
    <col min="19" max="20" width="20.7109375" style="74" customWidth="1"/>
    <col min="21" max="16384" width="11.42578125" style="13"/>
  </cols>
  <sheetData>
    <row r="1" spans="1:20" ht="30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0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0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6" t="s">
        <v>3</v>
      </c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20" customFormat="1" ht="57.75" customHeight="1" x14ac:dyDescent="0.25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36</v>
      </c>
      <c r="L4" s="18" t="s">
        <v>37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8" t="s">
        <v>24</v>
      </c>
      <c r="T4" s="19" t="s">
        <v>20</v>
      </c>
    </row>
    <row r="5" spans="1:20" ht="30" customHeight="1" x14ac:dyDescent="0.25">
      <c r="A5" s="21"/>
      <c r="B5" s="22" t="s">
        <v>158</v>
      </c>
      <c r="C5" s="23"/>
      <c r="D5" s="23"/>
      <c r="E5" s="24"/>
      <c r="F5" s="25"/>
      <c r="G5" s="2"/>
      <c r="H5" s="26"/>
      <c r="I5" s="2"/>
      <c r="J5" s="2"/>
      <c r="K5" s="3"/>
      <c r="L5" s="27"/>
      <c r="M5" s="27"/>
      <c r="N5" s="27"/>
      <c r="O5" s="27"/>
      <c r="P5" s="27"/>
      <c r="Q5" s="27"/>
      <c r="R5" s="27"/>
      <c r="S5" s="27"/>
      <c r="T5" s="28"/>
    </row>
    <row r="6" spans="1:20" s="20" customFormat="1" ht="30" customHeight="1" x14ac:dyDescent="0.25">
      <c r="A6" s="29">
        <v>1</v>
      </c>
      <c r="B6" s="30" t="s">
        <v>45</v>
      </c>
      <c r="C6" s="31" t="s">
        <v>46</v>
      </c>
      <c r="D6" s="29" t="s">
        <v>38</v>
      </c>
      <c r="E6" s="32" t="s">
        <v>39</v>
      </c>
      <c r="F6" s="29" t="s">
        <v>47</v>
      </c>
      <c r="G6" s="33">
        <v>1212</v>
      </c>
      <c r="H6" s="34">
        <f t="shared" ref="H6:H37" si="0">+G6*12</f>
        <v>14544</v>
      </c>
      <c r="I6" s="35"/>
      <c r="J6" s="36"/>
      <c r="K6" s="37">
        <v>0</v>
      </c>
      <c r="L6" s="37">
        <v>0</v>
      </c>
      <c r="M6" s="34"/>
      <c r="N6" s="34"/>
      <c r="O6" s="1"/>
      <c r="P6" s="1"/>
      <c r="Q6" s="1"/>
      <c r="R6" s="1"/>
      <c r="S6" s="38"/>
      <c r="T6" s="34">
        <f>S6+J6+I6</f>
        <v>0</v>
      </c>
    </row>
    <row r="7" spans="1:20" s="20" customFormat="1" ht="30" customHeight="1" x14ac:dyDescent="0.25">
      <c r="A7" s="29">
        <f>+A6+1</f>
        <v>2</v>
      </c>
      <c r="B7" s="30" t="s">
        <v>48</v>
      </c>
      <c r="C7" s="31" t="s">
        <v>49</v>
      </c>
      <c r="D7" s="29" t="s">
        <v>38</v>
      </c>
      <c r="E7" s="32" t="s">
        <v>50</v>
      </c>
      <c r="F7" s="29" t="s">
        <v>51</v>
      </c>
      <c r="G7" s="33">
        <v>2226</v>
      </c>
      <c r="H7" s="34">
        <f t="shared" si="0"/>
        <v>26712</v>
      </c>
      <c r="I7" s="35"/>
      <c r="J7" s="36"/>
      <c r="K7" s="37">
        <v>0</v>
      </c>
      <c r="L7" s="37">
        <v>0</v>
      </c>
      <c r="M7" s="34"/>
      <c r="N7" s="34"/>
      <c r="O7" s="1"/>
      <c r="P7" s="1"/>
      <c r="Q7" s="1"/>
      <c r="R7" s="1"/>
      <c r="S7" s="38"/>
      <c r="T7" s="34">
        <f>S7+J7+I7</f>
        <v>0</v>
      </c>
    </row>
    <row r="8" spans="1:20" s="20" customFormat="1" ht="30" customHeight="1" x14ac:dyDescent="0.25">
      <c r="A8" s="29">
        <f t="shared" ref="A8:A69" si="1">+A7+1</f>
        <v>3</v>
      </c>
      <c r="B8" s="39" t="s">
        <v>166</v>
      </c>
      <c r="C8" s="31" t="s">
        <v>184</v>
      </c>
      <c r="D8" s="29" t="s">
        <v>38</v>
      </c>
      <c r="E8" s="32" t="s">
        <v>186</v>
      </c>
      <c r="F8" s="29"/>
      <c r="G8" s="40">
        <v>425</v>
      </c>
      <c r="H8" s="34">
        <f t="shared" si="0"/>
        <v>5100</v>
      </c>
      <c r="I8" s="35"/>
      <c r="J8" s="36"/>
      <c r="K8" s="37"/>
      <c r="L8" s="37"/>
      <c r="M8" s="34"/>
      <c r="N8" s="34"/>
      <c r="O8" s="1"/>
      <c r="P8" s="1"/>
      <c r="Q8" s="1"/>
      <c r="R8" s="1"/>
      <c r="S8" s="41"/>
      <c r="T8" s="34"/>
    </row>
    <row r="9" spans="1:20" s="20" customFormat="1" ht="30" customHeight="1" x14ac:dyDescent="0.25">
      <c r="A9" s="29">
        <f t="shared" si="1"/>
        <v>4</v>
      </c>
      <c r="B9" s="30" t="s">
        <v>58</v>
      </c>
      <c r="C9" s="31" t="s">
        <v>28</v>
      </c>
      <c r="D9" s="29" t="s">
        <v>42</v>
      </c>
      <c r="E9" s="32" t="s">
        <v>57</v>
      </c>
      <c r="F9" s="29" t="s">
        <v>59</v>
      </c>
      <c r="G9" s="33">
        <v>561</v>
      </c>
      <c r="H9" s="34">
        <f t="shared" si="0"/>
        <v>6732</v>
      </c>
      <c r="I9" s="35"/>
      <c r="J9" s="36"/>
      <c r="K9" s="37"/>
      <c r="L9" s="37"/>
      <c r="M9" s="34"/>
      <c r="N9" s="34"/>
      <c r="O9" s="1"/>
      <c r="P9" s="1"/>
      <c r="Q9" s="1"/>
      <c r="R9" s="1"/>
      <c r="S9" s="38">
        <v>46.73</v>
      </c>
      <c r="T9" s="34">
        <f>S9+J9+I9</f>
        <v>46.73</v>
      </c>
    </row>
    <row r="10" spans="1:20" s="20" customFormat="1" ht="30" customHeight="1" x14ac:dyDescent="0.25">
      <c r="A10" s="29">
        <f t="shared" si="1"/>
        <v>5</v>
      </c>
      <c r="B10" s="39" t="s">
        <v>167</v>
      </c>
      <c r="C10" s="31" t="s">
        <v>184</v>
      </c>
      <c r="D10" s="29" t="s">
        <v>38</v>
      </c>
      <c r="E10" s="32" t="s">
        <v>186</v>
      </c>
      <c r="F10" s="29"/>
      <c r="G10" s="40">
        <v>425</v>
      </c>
      <c r="H10" s="34">
        <f t="shared" si="0"/>
        <v>5100</v>
      </c>
      <c r="I10" s="35"/>
      <c r="J10" s="36"/>
      <c r="K10" s="37"/>
      <c r="L10" s="37"/>
      <c r="M10" s="34"/>
      <c r="N10" s="34"/>
      <c r="O10" s="1"/>
      <c r="P10" s="1"/>
      <c r="Q10" s="1"/>
      <c r="R10" s="1"/>
      <c r="S10" s="41"/>
      <c r="T10" s="34"/>
    </row>
    <row r="11" spans="1:20" s="20" customFormat="1" ht="30" customHeight="1" x14ac:dyDescent="0.25">
      <c r="A11" s="29">
        <f t="shared" si="1"/>
        <v>6</v>
      </c>
      <c r="B11" s="30" t="s">
        <v>41</v>
      </c>
      <c r="C11" s="31" t="s">
        <v>28</v>
      </c>
      <c r="D11" s="29" t="s">
        <v>42</v>
      </c>
      <c r="E11" s="32" t="s">
        <v>43</v>
      </c>
      <c r="F11" s="29" t="s">
        <v>44</v>
      </c>
      <c r="G11" s="33">
        <v>561</v>
      </c>
      <c r="H11" s="34">
        <f t="shared" si="0"/>
        <v>6732</v>
      </c>
      <c r="I11" s="35"/>
      <c r="J11" s="36"/>
      <c r="K11" s="37">
        <v>0</v>
      </c>
      <c r="L11" s="37">
        <v>0</v>
      </c>
      <c r="M11" s="34"/>
      <c r="N11" s="34"/>
      <c r="O11" s="1"/>
      <c r="P11" s="1"/>
      <c r="Q11" s="1"/>
      <c r="R11" s="1"/>
      <c r="S11" s="38">
        <v>46.73</v>
      </c>
      <c r="T11" s="34">
        <f>S11+J11+I11</f>
        <v>46.73</v>
      </c>
    </row>
    <row r="12" spans="1:20" s="20" customFormat="1" ht="30" customHeight="1" x14ac:dyDescent="0.25">
      <c r="A12" s="29">
        <f t="shared" si="1"/>
        <v>7</v>
      </c>
      <c r="B12" s="39" t="s">
        <v>168</v>
      </c>
      <c r="C12" s="31" t="s">
        <v>184</v>
      </c>
      <c r="D12" s="29" t="s">
        <v>38</v>
      </c>
      <c r="E12" s="32" t="s">
        <v>186</v>
      </c>
      <c r="F12" s="29"/>
      <c r="G12" s="40">
        <v>425</v>
      </c>
      <c r="H12" s="34">
        <f t="shared" si="0"/>
        <v>5100</v>
      </c>
      <c r="I12" s="35"/>
      <c r="J12" s="36"/>
      <c r="K12" s="37"/>
      <c r="L12" s="37"/>
      <c r="M12" s="34"/>
      <c r="N12" s="34"/>
      <c r="O12" s="1"/>
      <c r="P12" s="1"/>
      <c r="Q12" s="1"/>
      <c r="R12" s="1"/>
      <c r="S12" s="41"/>
      <c r="T12" s="34"/>
    </row>
    <row r="13" spans="1:20" s="20" customFormat="1" ht="30" customHeight="1" x14ac:dyDescent="0.25">
      <c r="A13" s="29">
        <f t="shared" si="1"/>
        <v>8</v>
      </c>
      <c r="B13" s="30" t="s">
        <v>56</v>
      </c>
      <c r="C13" s="31" t="s">
        <v>28</v>
      </c>
      <c r="D13" s="29" t="s">
        <v>42</v>
      </c>
      <c r="E13" s="32" t="s">
        <v>57</v>
      </c>
      <c r="F13" s="29" t="s">
        <v>44</v>
      </c>
      <c r="G13" s="33">
        <v>561</v>
      </c>
      <c r="H13" s="34">
        <f t="shared" si="0"/>
        <v>6732</v>
      </c>
      <c r="I13" s="35"/>
      <c r="J13" s="36"/>
      <c r="K13" s="37">
        <v>0</v>
      </c>
      <c r="L13" s="37">
        <v>0</v>
      </c>
      <c r="M13" s="34"/>
      <c r="N13" s="34"/>
      <c r="O13" s="1"/>
      <c r="P13" s="1"/>
      <c r="Q13" s="1"/>
      <c r="R13" s="1"/>
      <c r="S13" s="38">
        <v>46.73</v>
      </c>
      <c r="T13" s="34">
        <f>S13+J13+I13</f>
        <v>46.73</v>
      </c>
    </row>
    <row r="14" spans="1:20" s="20" customFormat="1" ht="30" customHeight="1" x14ac:dyDescent="0.25">
      <c r="A14" s="29">
        <f t="shared" si="1"/>
        <v>9</v>
      </c>
      <c r="B14" s="39" t="s">
        <v>169</v>
      </c>
      <c r="C14" s="31" t="s">
        <v>184</v>
      </c>
      <c r="D14" s="29" t="s">
        <v>38</v>
      </c>
      <c r="E14" s="32" t="s">
        <v>186</v>
      </c>
      <c r="F14" s="29"/>
      <c r="G14" s="40">
        <v>425</v>
      </c>
      <c r="H14" s="34">
        <f t="shared" si="0"/>
        <v>5100</v>
      </c>
      <c r="I14" s="35"/>
      <c r="J14" s="36"/>
      <c r="K14" s="37"/>
      <c r="L14" s="37"/>
      <c r="M14" s="34"/>
      <c r="N14" s="34"/>
      <c r="O14" s="1"/>
      <c r="P14" s="1"/>
      <c r="Q14" s="1"/>
      <c r="R14" s="1"/>
      <c r="S14" s="41"/>
      <c r="T14" s="34"/>
    </row>
    <row r="15" spans="1:20" s="20" customFormat="1" ht="30" customHeight="1" x14ac:dyDescent="0.25">
      <c r="A15" s="29">
        <f t="shared" si="1"/>
        <v>10</v>
      </c>
      <c r="B15" s="30" t="s">
        <v>52</v>
      </c>
      <c r="C15" s="31" t="s">
        <v>53</v>
      </c>
      <c r="D15" s="29" t="s">
        <v>38</v>
      </c>
      <c r="E15" s="32" t="s">
        <v>54</v>
      </c>
      <c r="F15" s="29" t="s">
        <v>55</v>
      </c>
      <c r="G15" s="40">
        <v>622</v>
      </c>
      <c r="H15" s="34">
        <f t="shared" si="0"/>
        <v>7464</v>
      </c>
      <c r="I15" s="35"/>
      <c r="J15" s="36"/>
      <c r="K15" s="37">
        <v>0</v>
      </c>
      <c r="L15" s="37">
        <v>0</v>
      </c>
      <c r="M15" s="34"/>
      <c r="N15" s="34"/>
      <c r="O15" s="1"/>
      <c r="P15" s="1"/>
      <c r="Q15" s="1"/>
      <c r="R15" s="1"/>
      <c r="S15" s="38">
        <v>51.81</v>
      </c>
      <c r="T15" s="34">
        <f>S15+J15+I15</f>
        <v>51.81</v>
      </c>
    </row>
    <row r="16" spans="1:20" s="20" customFormat="1" ht="30" customHeight="1" x14ac:dyDescent="0.25">
      <c r="A16" s="29">
        <f t="shared" si="1"/>
        <v>11</v>
      </c>
      <c r="B16" s="30" t="s">
        <v>60</v>
      </c>
      <c r="C16" s="31" t="s">
        <v>28</v>
      </c>
      <c r="D16" s="29" t="s">
        <v>42</v>
      </c>
      <c r="E16" s="32" t="s">
        <v>61</v>
      </c>
      <c r="F16" s="29" t="s">
        <v>44</v>
      </c>
      <c r="G16" s="33">
        <v>561</v>
      </c>
      <c r="H16" s="34">
        <f t="shared" si="0"/>
        <v>6732</v>
      </c>
      <c r="I16" s="35"/>
      <c r="J16" s="36"/>
      <c r="K16" s="37">
        <v>0</v>
      </c>
      <c r="L16" s="37">
        <v>0</v>
      </c>
      <c r="M16" s="34"/>
      <c r="N16" s="34"/>
      <c r="O16" s="1"/>
      <c r="P16" s="1"/>
      <c r="Q16" s="1"/>
      <c r="R16" s="1"/>
      <c r="S16" s="38"/>
      <c r="T16" s="34">
        <f>S16+J16+I16</f>
        <v>0</v>
      </c>
    </row>
    <row r="17" spans="1:20" s="20" customFormat="1" ht="30" customHeight="1" x14ac:dyDescent="0.25">
      <c r="A17" s="29">
        <f t="shared" si="1"/>
        <v>12</v>
      </c>
      <c r="B17" s="39" t="s">
        <v>170</v>
      </c>
      <c r="C17" s="31" t="s">
        <v>184</v>
      </c>
      <c r="D17" s="29" t="s">
        <v>38</v>
      </c>
      <c r="E17" s="32" t="s">
        <v>186</v>
      </c>
      <c r="F17" s="29"/>
      <c r="G17" s="40">
        <v>425</v>
      </c>
      <c r="H17" s="34">
        <f t="shared" si="0"/>
        <v>5100</v>
      </c>
      <c r="I17" s="35"/>
      <c r="J17" s="36"/>
      <c r="K17" s="37"/>
      <c r="L17" s="37"/>
      <c r="M17" s="34"/>
      <c r="N17" s="34"/>
      <c r="O17" s="1"/>
      <c r="P17" s="1"/>
      <c r="Q17" s="1"/>
      <c r="R17" s="1"/>
      <c r="S17" s="41"/>
      <c r="T17" s="34"/>
    </row>
    <row r="18" spans="1:20" s="20" customFormat="1" ht="30" customHeight="1" x14ac:dyDescent="0.25">
      <c r="A18" s="29">
        <f t="shared" si="1"/>
        <v>13</v>
      </c>
      <c r="B18" s="30" t="s">
        <v>62</v>
      </c>
      <c r="C18" s="31" t="s">
        <v>63</v>
      </c>
      <c r="D18" s="29" t="s">
        <v>38</v>
      </c>
      <c r="E18" s="32" t="s">
        <v>64</v>
      </c>
      <c r="F18" s="29" t="s">
        <v>65</v>
      </c>
      <c r="G18" s="33">
        <v>1412</v>
      </c>
      <c r="H18" s="34">
        <f t="shared" si="0"/>
        <v>16944</v>
      </c>
      <c r="I18" s="35"/>
      <c r="J18" s="36"/>
      <c r="K18" s="37">
        <v>0</v>
      </c>
      <c r="L18" s="37">
        <v>0</v>
      </c>
      <c r="M18" s="34"/>
      <c r="N18" s="34"/>
      <c r="O18" s="1"/>
      <c r="P18" s="1"/>
      <c r="Q18" s="1"/>
      <c r="R18" s="1"/>
      <c r="S18" s="38">
        <v>117.62</v>
      </c>
      <c r="T18" s="34">
        <f>S18+J18+I18</f>
        <v>117.62</v>
      </c>
    </row>
    <row r="19" spans="1:20" s="20" customFormat="1" ht="30" customHeight="1" x14ac:dyDescent="0.25">
      <c r="A19" s="29">
        <f t="shared" si="1"/>
        <v>14</v>
      </c>
      <c r="B19" s="39" t="s">
        <v>171</v>
      </c>
      <c r="C19" s="31" t="s">
        <v>184</v>
      </c>
      <c r="D19" s="29" t="s">
        <v>38</v>
      </c>
      <c r="E19" s="32" t="s">
        <v>186</v>
      </c>
      <c r="F19" s="29"/>
      <c r="G19" s="40">
        <v>425</v>
      </c>
      <c r="H19" s="34">
        <f t="shared" si="0"/>
        <v>5100</v>
      </c>
      <c r="I19" s="35"/>
      <c r="J19" s="36"/>
      <c r="K19" s="37"/>
      <c r="L19" s="37"/>
      <c r="M19" s="34"/>
      <c r="N19" s="34"/>
      <c r="O19" s="1"/>
      <c r="P19" s="1"/>
      <c r="Q19" s="1"/>
      <c r="R19" s="1"/>
      <c r="S19" s="41"/>
      <c r="T19" s="34"/>
    </row>
    <row r="20" spans="1:20" s="20" customFormat="1" ht="30" customHeight="1" x14ac:dyDescent="0.25">
      <c r="A20" s="29">
        <f t="shared" si="1"/>
        <v>15</v>
      </c>
      <c r="B20" s="4" t="s">
        <v>164</v>
      </c>
      <c r="C20" s="42" t="s">
        <v>165</v>
      </c>
      <c r="D20" s="43" t="s">
        <v>38</v>
      </c>
      <c r="E20" s="32" t="s">
        <v>50</v>
      </c>
      <c r="F20" s="29" t="s">
        <v>47</v>
      </c>
      <c r="G20" s="33">
        <v>1212</v>
      </c>
      <c r="H20" s="34">
        <f t="shared" si="0"/>
        <v>14544</v>
      </c>
      <c r="I20" s="35"/>
      <c r="J20" s="36"/>
      <c r="K20" s="37"/>
      <c r="L20" s="37"/>
      <c r="M20" s="34"/>
      <c r="N20" s="34"/>
      <c r="O20" s="1"/>
      <c r="P20" s="1"/>
      <c r="Q20" s="1"/>
      <c r="R20" s="1"/>
      <c r="S20" s="38"/>
      <c r="T20" s="34">
        <f>S20+J20+I20</f>
        <v>0</v>
      </c>
    </row>
    <row r="21" spans="1:20" s="20" customFormat="1" ht="30" customHeight="1" x14ac:dyDescent="0.25">
      <c r="A21" s="29">
        <f t="shared" si="1"/>
        <v>16</v>
      </c>
      <c r="B21" s="30" t="s">
        <v>66</v>
      </c>
      <c r="C21" s="42" t="s">
        <v>67</v>
      </c>
      <c r="D21" s="43" t="s">
        <v>42</v>
      </c>
      <c r="E21" s="32" t="s">
        <v>68</v>
      </c>
      <c r="F21" s="44" t="s">
        <v>44</v>
      </c>
      <c r="G21" s="33">
        <v>561</v>
      </c>
      <c r="H21" s="34">
        <f t="shared" si="0"/>
        <v>6732</v>
      </c>
      <c r="I21" s="35"/>
      <c r="J21" s="36"/>
      <c r="K21" s="37"/>
      <c r="L21" s="37"/>
      <c r="M21" s="34"/>
      <c r="N21" s="34"/>
      <c r="O21" s="1"/>
      <c r="P21" s="1"/>
      <c r="Q21" s="1"/>
      <c r="R21" s="1"/>
      <c r="S21" s="38">
        <v>44.23</v>
      </c>
      <c r="T21" s="34">
        <f>S21+J21+I21</f>
        <v>44.23</v>
      </c>
    </row>
    <row r="22" spans="1:20" s="20" customFormat="1" ht="30" customHeight="1" x14ac:dyDescent="0.25">
      <c r="A22" s="29">
        <f t="shared" si="1"/>
        <v>17</v>
      </c>
      <c r="B22" s="39" t="s">
        <v>172</v>
      </c>
      <c r="C22" s="31" t="s">
        <v>184</v>
      </c>
      <c r="D22" s="29" t="s">
        <v>38</v>
      </c>
      <c r="E22" s="32" t="s">
        <v>186</v>
      </c>
      <c r="F22" s="29"/>
      <c r="G22" s="40">
        <v>425</v>
      </c>
      <c r="H22" s="34">
        <f t="shared" si="0"/>
        <v>5100</v>
      </c>
      <c r="I22" s="35"/>
      <c r="J22" s="36"/>
      <c r="K22" s="37"/>
      <c r="L22" s="37"/>
      <c r="M22" s="34"/>
      <c r="N22" s="34"/>
      <c r="O22" s="1"/>
      <c r="P22" s="1"/>
      <c r="Q22" s="1"/>
      <c r="R22" s="1"/>
      <c r="S22" s="41"/>
      <c r="T22" s="34"/>
    </row>
    <row r="23" spans="1:20" s="20" customFormat="1" ht="30" customHeight="1" x14ac:dyDescent="0.25">
      <c r="A23" s="29">
        <f t="shared" si="1"/>
        <v>18</v>
      </c>
      <c r="B23" s="39" t="s">
        <v>173</v>
      </c>
      <c r="C23" s="31" t="s">
        <v>184</v>
      </c>
      <c r="D23" s="29" t="s">
        <v>38</v>
      </c>
      <c r="E23" s="32" t="s">
        <v>186</v>
      </c>
      <c r="F23" s="29"/>
      <c r="G23" s="40">
        <v>425</v>
      </c>
      <c r="H23" s="34">
        <f t="shared" si="0"/>
        <v>5100</v>
      </c>
      <c r="I23" s="35"/>
      <c r="J23" s="36"/>
      <c r="K23" s="37"/>
      <c r="L23" s="37"/>
      <c r="M23" s="34"/>
      <c r="N23" s="34"/>
      <c r="O23" s="1"/>
      <c r="P23" s="1"/>
      <c r="Q23" s="1"/>
      <c r="R23" s="1"/>
      <c r="S23" s="41"/>
      <c r="T23" s="34"/>
    </row>
    <row r="24" spans="1:20" s="20" customFormat="1" ht="30" customHeight="1" x14ac:dyDescent="0.25">
      <c r="A24" s="29">
        <f t="shared" si="1"/>
        <v>19</v>
      </c>
      <c r="B24" s="30" t="s">
        <v>69</v>
      </c>
      <c r="C24" s="31" t="s">
        <v>70</v>
      </c>
      <c r="D24" s="29" t="s">
        <v>38</v>
      </c>
      <c r="E24" s="32" t="s">
        <v>71</v>
      </c>
      <c r="F24" s="29" t="s">
        <v>72</v>
      </c>
      <c r="G24" s="33">
        <v>2641</v>
      </c>
      <c r="H24" s="34">
        <f t="shared" si="0"/>
        <v>31692</v>
      </c>
      <c r="I24" s="35">
        <f>G24/12</f>
        <v>220.08333333333334</v>
      </c>
      <c r="J24" s="36">
        <f>400/12</f>
        <v>33.333333333333336</v>
      </c>
      <c r="K24" s="37"/>
      <c r="L24" s="37"/>
      <c r="M24" s="34"/>
      <c r="N24" s="34"/>
      <c r="O24" s="1"/>
      <c r="P24" s="1"/>
      <c r="Q24" s="1"/>
      <c r="R24" s="1"/>
      <c r="S24" s="38">
        <v>220</v>
      </c>
      <c r="T24" s="34">
        <f>S24+J24+I24</f>
        <v>473.41666666666669</v>
      </c>
    </row>
    <row r="25" spans="1:20" s="20" customFormat="1" ht="30" customHeight="1" x14ac:dyDescent="0.25">
      <c r="A25" s="29">
        <f t="shared" si="1"/>
        <v>20</v>
      </c>
      <c r="B25" s="30" t="s">
        <v>73</v>
      </c>
      <c r="C25" s="31" t="s">
        <v>74</v>
      </c>
      <c r="D25" s="29" t="s">
        <v>38</v>
      </c>
      <c r="E25" s="32" t="s">
        <v>75</v>
      </c>
      <c r="F25" s="29" t="s">
        <v>47</v>
      </c>
      <c r="G25" s="33">
        <v>1212</v>
      </c>
      <c r="H25" s="34">
        <f t="shared" si="0"/>
        <v>14544</v>
      </c>
      <c r="I25" s="35"/>
      <c r="J25" s="36"/>
      <c r="K25" s="37">
        <v>0</v>
      </c>
      <c r="L25" s="37">
        <v>0</v>
      </c>
      <c r="M25" s="34"/>
      <c r="N25" s="34"/>
      <c r="O25" s="1"/>
      <c r="P25" s="1"/>
      <c r="Q25" s="1"/>
      <c r="R25" s="1"/>
      <c r="S25" s="38">
        <v>100.96</v>
      </c>
      <c r="T25" s="34">
        <f>S25+J25+I25</f>
        <v>100.96</v>
      </c>
    </row>
    <row r="26" spans="1:20" s="20" customFormat="1" ht="30" customHeight="1" x14ac:dyDescent="0.25">
      <c r="A26" s="29">
        <f t="shared" si="1"/>
        <v>21</v>
      </c>
      <c r="B26" s="30" t="s">
        <v>76</v>
      </c>
      <c r="C26" s="31" t="s">
        <v>77</v>
      </c>
      <c r="D26" s="29" t="s">
        <v>38</v>
      </c>
      <c r="E26" s="32" t="s">
        <v>39</v>
      </c>
      <c r="F26" s="29" t="s">
        <v>47</v>
      </c>
      <c r="G26" s="33">
        <v>1212</v>
      </c>
      <c r="H26" s="34">
        <f t="shared" si="0"/>
        <v>14544</v>
      </c>
      <c r="I26" s="35"/>
      <c r="J26" s="36"/>
      <c r="K26" s="37">
        <v>0</v>
      </c>
      <c r="L26" s="37">
        <v>0</v>
      </c>
      <c r="M26" s="34"/>
      <c r="N26" s="34"/>
      <c r="O26" s="1"/>
      <c r="P26" s="1"/>
      <c r="Q26" s="1"/>
      <c r="R26" s="1"/>
      <c r="S26" s="38">
        <v>100.96</v>
      </c>
      <c r="T26" s="34">
        <f>S26+J26+I26</f>
        <v>100.96</v>
      </c>
    </row>
    <row r="27" spans="1:20" s="20" customFormat="1" ht="30" customHeight="1" x14ac:dyDescent="0.25">
      <c r="A27" s="29">
        <f>+A26+1</f>
        <v>22</v>
      </c>
      <c r="B27" s="39" t="s">
        <v>174</v>
      </c>
      <c r="C27" s="31" t="s">
        <v>184</v>
      </c>
      <c r="D27" s="29" t="s">
        <v>38</v>
      </c>
      <c r="E27" s="32" t="s">
        <v>186</v>
      </c>
      <c r="F27" s="29"/>
      <c r="G27" s="40">
        <v>425</v>
      </c>
      <c r="H27" s="34">
        <f t="shared" si="0"/>
        <v>5100</v>
      </c>
      <c r="I27" s="35"/>
      <c r="J27" s="36"/>
      <c r="K27" s="37"/>
      <c r="L27" s="37"/>
      <c r="M27" s="34"/>
      <c r="N27" s="34"/>
      <c r="O27" s="1"/>
      <c r="P27" s="1"/>
      <c r="Q27" s="1"/>
      <c r="R27" s="1"/>
      <c r="S27" s="41"/>
      <c r="T27" s="34"/>
    </row>
    <row r="28" spans="1:20" s="20" customFormat="1" ht="30" customHeight="1" x14ac:dyDescent="0.25">
      <c r="A28" s="29">
        <f>+A27+1</f>
        <v>23</v>
      </c>
      <c r="B28" s="30" t="s">
        <v>78</v>
      </c>
      <c r="C28" s="31" t="s">
        <v>67</v>
      </c>
      <c r="D28" s="29" t="s">
        <v>42</v>
      </c>
      <c r="E28" s="32" t="s">
        <v>79</v>
      </c>
      <c r="F28" s="29" t="s">
        <v>44</v>
      </c>
      <c r="G28" s="33">
        <v>561</v>
      </c>
      <c r="H28" s="34">
        <f t="shared" si="0"/>
        <v>6732</v>
      </c>
      <c r="I28" s="35"/>
      <c r="J28" s="36"/>
      <c r="K28" s="37">
        <v>0</v>
      </c>
      <c r="L28" s="37">
        <v>0</v>
      </c>
      <c r="M28" s="34"/>
      <c r="N28" s="34"/>
      <c r="O28" s="1"/>
      <c r="P28" s="1"/>
      <c r="Q28" s="1"/>
      <c r="R28" s="1"/>
      <c r="S28" s="38">
        <v>46.73</v>
      </c>
      <c r="T28" s="34">
        <f>S28+J28+I28</f>
        <v>46.73</v>
      </c>
    </row>
    <row r="29" spans="1:20" s="20" customFormat="1" ht="30" customHeight="1" x14ac:dyDescent="0.25">
      <c r="A29" s="29">
        <f t="shared" si="1"/>
        <v>24</v>
      </c>
      <c r="B29" s="39" t="s">
        <v>175</v>
      </c>
      <c r="C29" s="31" t="s">
        <v>184</v>
      </c>
      <c r="D29" s="29" t="s">
        <v>38</v>
      </c>
      <c r="E29" s="32" t="s">
        <v>186</v>
      </c>
      <c r="F29" s="29"/>
      <c r="G29" s="40">
        <v>425</v>
      </c>
      <c r="H29" s="34">
        <f t="shared" si="0"/>
        <v>5100</v>
      </c>
      <c r="I29" s="35"/>
      <c r="J29" s="36"/>
      <c r="K29" s="37"/>
      <c r="L29" s="37"/>
      <c r="M29" s="34"/>
      <c r="N29" s="34"/>
      <c r="O29" s="1"/>
      <c r="P29" s="1"/>
      <c r="Q29" s="1"/>
      <c r="R29" s="1"/>
      <c r="S29" s="41"/>
      <c r="T29" s="34"/>
    </row>
    <row r="30" spans="1:20" s="20" customFormat="1" ht="30" customHeight="1" x14ac:dyDescent="0.25">
      <c r="A30" s="29">
        <f t="shared" si="1"/>
        <v>25</v>
      </c>
      <c r="B30" s="30" t="s">
        <v>120</v>
      </c>
      <c r="C30" s="31" t="s">
        <v>29</v>
      </c>
      <c r="D30" s="29" t="s">
        <v>38</v>
      </c>
      <c r="E30" s="32" t="s">
        <v>121</v>
      </c>
      <c r="F30" s="29" t="s">
        <v>47</v>
      </c>
      <c r="G30" s="40">
        <v>1212</v>
      </c>
      <c r="H30" s="34">
        <f t="shared" si="0"/>
        <v>14544</v>
      </c>
      <c r="I30" s="35"/>
      <c r="J30" s="36"/>
      <c r="K30" s="37">
        <v>0</v>
      </c>
      <c r="L30" s="37">
        <v>0</v>
      </c>
      <c r="M30" s="34"/>
      <c r="N30" s="34"/>
      <c r="O30" s="1"/>
      <c r="P30" s="1"/>
      <c r="Q30" s="1"/>
      <c r="R30" s="1"/>
      <c r="S30" s="38"/>
      <c r="T30" s="34">
        <f>S30+J30+I30</f>
        <v>0</v>
      </c>
    </row>
    <row r="31" spans="1:20" s="20" customFormat="1" ht="30" customHeight="1" x14ac:dyDescent="0.25">
      <c r="A31" s="29">
        <f t="shared" si="1"/>
        <v>26</v>
      </c>
      <c r="B31" s="30" t="s">
        <v>80</v>
      </c>
      <c r="C31" s="31" t="s">
        <v>81</v>
      </c>
      <c r="D31" s="29" t="s">
        <v>38</v>
      </c>
      <c r="E31" s="45" t="s">
        <v>82</v>
      </c>
      <c r="F31" s="29" t="s">
        <v>83</v>
      </c>
      <c r="G31" s="33">
        <v>1212</v>
      </c>
      <c r="H31" s="34">
        <f t="shared" si="0"/>
        <v>14544</v>
      </c>
      <c r="I31" s="35"/>
      <c r="J31" s="36"/>
      <c r="K31" s="37"/>
      <c r="L31" s="37"/>
      <c r="M31" s="34"/>
      <c r="N31" s="34"/>
      <c r="O31" s="1"/>
      <c r="P31" s="1"/>
      <c r="Q31" s="1"/>
      <c r="R31" s="1"/>
      <c r="S31" s="38">
        <v>100.96</v>
      </c>
      <c r="T31" s="34">
        <f>S31+J31+I31</f>
        <v>100.96</v>
      </c>
    </row>
    <row r="32" spans="1:20" s="20" customFormat="1" ht="30" customHeight="1" x14ac:dyDescent="0.25">
      <c r="A32" s="29">
        <f t="shared" si="1"/>
        <v>27</v>
      </c>
      <c r="B32" s="46" t="s">
        <v>176</v>
      </c>
      <c r="C32" s="31" t="s">
        <v>184</v>
      </c>
      <c r="D32" s="29" t="s">
        <v>38</v>
      </c>
      <c r="E32" s="32" t="s">
        <v>186</v>
      </c>
      <c r="F32" s="29"/>
      <c r="G32" s="40">
        <v>425</v>
      </c>
      <c r="H32" s="34">
        <f t="shared" si="0"/>
        <v>5100</v>
      </c>
      <c r="I32" s="35"/>
      <c r="J32" s="36"/>
      <c r="K32" s="37"/>
      <c r="L32" s="37"/>
      <c r="M32" s="34"/>
      <c r="N32" s="34"/>
      <c r="O32" s="1"/>
      <c r="P32" s="1"/>
      <c r="Q32" s="1"/>
      <c r="R32" s="1"/>
      <c r="S32" s="41"/>
      <c r="T32" s="34"/>
    </row>
    <row r="33" spans="1:20" s="20" customFormat="1" ht="30" customHeight="1" x14ac:dyDescent="0.25">
      <c r="A33" s="29">
        <f t="shared" si="1"/>
        <v>28</v>
      </c>
      <c r="B33" s="30" t="s">
        <v>84</v>
      </c>
      <c r="C33" s="31" t="s">
        <v>85</v>
      </c>
      <c r="D33" s="29" t="s">
        <v>38</v>
      </c>
      <c r="E33" s="45" t="s">
        <v>86</v>
      </c>
      <c r="F33" s="29" t="s">
        <v>87</v>
      </c>
      <c r="G33" s="33">
        <v>733</v>
      </c>
      <c r="H33" s="34">
        <f t="shared" si="0"/>
        <v>8796</v>
      </c>
      <c r="I33" s="35"/>
      <c r="J33" s="36"/>
      <c r="K33" s="37"/>
      <c r="L33" s="37"/>
      <c r="M33" s="34"/>
      <c r="N33" s="34"/>
      <c r="O33" s="1"/>
      <c r="P33" s="1"/>
      <c r="Q33" s="1"/>
      <c r="R33" s="1"/>
      <c r="S33" s="38">
        <v>61.06</v>
      </c>
      <c r="T33" s="34">
        <f>S33+J33+I33</f>
        <v>61.06</v>
      </c>
    </row>
    <row r="34" spans="1:20" s="20" customFormat="1" ht="30" customHeight="1" x14ac:dyDescent="0.25">
      <c r="A34" s="29">
        <f t="shared" si="1"/>
        <v>29</v>
      </c>
      <c r="B34" s="39" t="s">
        <v>177</v>
      </c>
      <c r="C34" s="31" t="s">
        <v>184</v>
      </c>
      <c r="D34" s="29" t="s">
        <v>38</v>
      </c>
      <c r="E34" s="32" t="s">
        <v>186</v>
      </c>
      <c r="F34" s="29"/>
      <c r="G34" s="40">
        <v>425</v>
      </c>
      <c r="H34" s="34">
        <f t="shared" si="0"/>
        <v>5100</v>
      </c>
      <c r="I34" s="35"/>
      <c r="J34" s="36"/>
      <c r="K34" s="37"/>
      <c r="L34" s="37"/>
      <c r="M34" s="34"/>
      <c r="N34" s="34"/>
      <c r="O34" s="1"/>
      <c r="P34" s="1"/>
      <c r="Q34" s="1"/>
      <c r="R34" s="1"/>
      <c r="S34" s="41"/>
      <c r="T34" s="34"/>
    </row>
    <row r="35" spans="1:20" s="20" customFormat="1" ht="30" customHeight="1" x14ac:dyDescent="0.25">
      <c r="A35" s="29">
        <f t="shared" si="1"/>
        <v>30</v>
      </c>
      <c r="B35" s="39" t="s">
        <v>178</v>
      </c>
      <c r="C35" s="31" t="s">
        <v>184</v>
      </c>
      <c r="D35" s="29" t="s">
        <v>38</v>
      </c>
      <c r="E35" s="32" t="s">
        <v>186</v>
      </c>
      <c r="F35" s="29"/>
      <c r="G35" s="40">
        <v>425</v>
      </c>
      <c r="H35" s="34">
        <f t="shared" si="0"/>
        <v>5100</v>
      </c>
      <c r="I35" s="35"/>
      <c r="J35" s="36"/>
      <c r="K35" s="37"/>
      <c r="L35" s="37"/>
      <c r="M35" s="34"/>
      <c r="N35" s="34"/>
      <c r="O35" s="1"/>
      <c r="P35" s="1"/>
      <c r="Q35" s="1"/>
      <c r="R35" s="1"/>
      <c r="S35" s="41"/>
      <c r="T35" s="34"/>
    </row>
    <row r="36" spans="1:20" s="20" customFormat="1" ht="30" customHeight="1" x14ac:dyDescent="0.25">
      <c r="A36" s="29">
        <f t="shared" si="1"/>
        <v>31</v>
      </c>
      <c r="B36" s="30" t="s">
        <v>88</v>
      </c>
      <c r="C36" s="31" t="s">
        <v>89</v>
      </c>
      <c r="D36" s="29" t="s">
        <v>38</v>
      </c>
      <c r="E36" s="32" t="s">
        <v>90</v>
      </c>
      <c r="F36" s="29" t="s">
        <v>91</v>
      </c>
      <c r="G36" s="33">
        <v>1086</v>
      </c>
      <c r="H36" s="34">
        <f t="shared" si="0"/>
        <v>13032</v>
      </c>
      <c r="I36" s="35"/>
      <c r="J36" s="36"/>
      <c r="K36" s="37"/>
      <c r="L36" s="37">
        <v>0</v>
      </c>
      <c r="M36" s="34"/>
      <c r="N36" s="34"/>
      <c r="O36" s="1"/>
      <c r="P36" s="1"/>
      <c r="Q36" s="1"/>
      <c r="R36" s="1"/>
      <c r="S36" s="38"/>
      <c r="T36" s="34">
        <f>S36+J36+I36</f>
        <v>0</v>
      </c>
    </row>
    <row r="37" spans="1:20" s="20" customFormat="1" ht="30" customHeight="1" x14ac:dyDescent="0.25">
      <c r="A37" s="29">
        <f t="shared" si="1"/>
        <v>32</v>
      </c>
      <c r="B37" s="30" t="s">
        <v>92</v>
      </c>
      <c r="C37" s="47" t="s">
        <v>93</v>
      </c>
      <c r="D37" s="29" t="s">
        <v>94</v>
      </c>
      <c r="E37" s="32" t="s">
        <v>39</v>
      </c>
      <c r="F37" s="29" t="s">
        <v>94</v>
      </c>
      <c r="G37" s="33">
        <v>2250</v>
      </c>
      <c r="H37" s="34">
        <f t="shared" si="0"/>
        <v>27000</v>
      </c>
      <c r="I37" s="35"/>
      <c r="J37" s="36"/>
      <c r="K37" s="37"/>
      <c r="L37" s="37"/>
      <c r="M37" s="34"/>
      <c r="N37" s="34"/>
      <c r="O37" s="1"/>
      <c r="P37" s="1"/>
      <c r="Q37" s="1"/>
      <c r="R37" s="1"/>
      <c r="S37" s="38"/>
      <c r="T37" s="34">
        <f>S37+J37+I37</f>
        <v>0</v>
      </c>
    </row>
    <row r="38" spans="1:20" s="20" customFormat="1" ht="30" customHeight="1" x14ac:dyDescent="0.25">
      <c r="A38" s="29">
        <f t="shared" si="1"/>
        <v>33</v>
      </c>
      <c r="B38" s="30" t="s">
        <v>95</v>
      </c>
      <c r="C38" s="31" t="s">
        <v>96</v>
      </c>
      <c r="D38" s="29" t="s">
        <v>38</v>
      </c>
      <c r="E38" s="32" t="s">
        <v>97</v>
      </c>
      <c r="F38" s="29" t="s">
        <v>98</v>
      </c>
      <c r="G38" s="33">
        <v>1676</v>
      </c>
      <c r="H38" s="34">
        <f t="shared" ref="H38:H69" si="2">+G38*12</f>
        <v>20112</v>
      </c>
      <c r="I38" s="35"/>
      <c r="J38" s="36"/>
      <c r="K38" s="37">
        <v>0</v>
      </c>
      <c r="L38" s="37">
        <v>0</v>
      </c>
      <c r="M38" s="34"/>
      <c r="N38" s="34"/>
      <c r="O38" s="1"/>
      <c r="P38" s="1"/>
      <c r="Q38" s="1"/>
      <c r="R38" s="1"/>
      <c r="S38" s="38">
        <v>139.61000000000001</v>
      </c>
      <c r="T38" s="34">
        <f>S38+J38+I38</f>
        <v>139.61000000000001</v>
      </c>
    </row>
    <row r="39" spans="1:20" s="20" customFormat="1" ht="30" customHeight="1" x14ac:dyDescent="0.25">
      <c r="A39" s="29">
        <f t="shared" si="1"/>
        <v>34</v>
      </c>
      <c r="B39" s="48" t="s">
        <v>179</v>
      </c>
      <c r="C39" s="31" t="s">
        <v>184</v>
      </c>
      <c r="D39" s="29" t="s">
        <v>38</v>
      </c>
      <c r="E39" s="32" t="s">
        <v>186</v>
      </c>
      <c r="F39" s="29"/>
      <c r="G39" s="40">
        <v>425</v>
      </c>
      <c r="H39" s="34">
        <f t="shared" si="2"/>
        <v>5100</v>
      </c>
      <c r="I39" s="35"/>
      <c r="J39" s="36"/>
      <c r="K39" s="37"/>
      <c r="L39" s="37"/>
      <c r="M39" s="34"/>
      <c r="N39" s="34"/>
      <c r="O39" s="1"/>
      <c r="P39" s="1"/>
      <c r="Q39" s="1"/>
      <c r="R39" s="1"/>
      <c r="S39" s="41"/>
      <c r="T39" s="34"/>
    </row>
    <row r="40" spans="1:20" s="20" customFormat="1" ht="30" customHeight="1" x14ac:dyDescent="0.25">
      <c r="A40" s="29">
        <f t="shared" si="1"/>
        <v>35</v>
      </c>
      <c r="B40" s="30" t="s">
        <v>99</v>
      </c>
      <c r="C40" s="31" t="s">
        <v>28</v>
      </c>
      <c r="D40" s="29" t="s">
        <v>42</v>
      </c>
      <c r="E40" s="32" t="s">
        <v>100</v>
      </c>
      <c r="F40" s="29" t="s">
        <v>44</v>
      </c>
      <c r="G40" s="33">
        <v>561</v>
      </c>
      <c r="H40" s="34">
        <f t="shared" si="2"/>
        <v>6732</v>
      </c>
      <c r="I40" s="35"/>
      <c r="J40" s="36"/>
      <c r="K40" s="37">
        <v>0</v>
      </c>
      <c r="L40" s="37">
        <v>0</v>
      </c>
      <c r="M40" s="34"/>
      <c r="N40" s="34"/>
      <c r="O40" s="1"/>
      <c r="P40" s="1"/>
      <c r="Q40" s="1"/>
      <c r="R40" s="1"/>
      <c r="S40" s="38"/>
      <c r="T40" s="34">
        <f>S40+J40+I40</f>
        <v>0</v>
      </c>
    </row>
    <row r="41" spans="1:20" s="20" customFormat="1" ht="30" customHeight="1" x14ac:dyDescent="0.25">
      <c r="A41" s="29">
        <f t="shared" si="1"/>
        <v>36</v>
      </c>
      <c r="B41" s="39" t="s">
        <v>180</v>
      </c>
      <c r="C41" s="31" t="s">
        <v>184</v>
      </c>
      <c r="D41" s="29" t="s">
        <v>38</v>
      </c>
      <c r="E41" s="32" t="s">
        <v>186</v>
      </c>
      <c r="F41" s="29"/>
      <c r="G41" s="40">
        <v>425</v>
      </c>
      <c r="H41" s="34">
        <f t="shared" si="2"/>
        <v>5100</v>
      </c>
      <c r="I41" s="35"/>
      <c r="J41" s="36"/>
      <c r="K41" s="37"/>
      <c r="L41" s="37"/>
      <c r="M41" s="34"/>
      <c r="N41" s="34"/>
      <c r="O41" s="1"/>
      <c r="P41" s="1"/>
      <c r="Q41" s="1"/>
      <c r="R41" s="1"/>
      <c r="S41" s="41"/>
      <c r="T41" s="34"/>
    </row>
    <row r="42" spans="1:20" s="20" customFormat="1" ht="30" customHeight="1" x14ac:dyDescent="0.25">
      <c r="A42" s="29">
        <f t="shared" si="1"/>
        <v>37</v>
      </c>
      <c r="B42" s="30" t="s">
        <v>101</v>
      </c>
      <c r="C42" s="31" t="s">
        <v>40</v>
      </c>
      <c r="D42" s="29" t="s">
        <v>38</v>
      </c>
      <c r="E42" s="49" t="s">
        <v>102</v>
      </c>
      <c r="F42" s="29" t="s">
        <v>47</v>
      </c>
      <c r="G42" s="33">
        <v>1212</v>
      </c>
      <c r="H42" s="34">
        <f t="shared" si="2"/>
        <v>14544</v>
      </c>
      <c r="I42" s="35">
        <f>G42/12</f>
        <v>101</v>
      </c>
      <c r="J42" s="36">
        <f>400/12</f>
        <v>33.333333333333336</v>
      </c>
      <c r="K42" s="37"/>
      <c r="L42" s="37"/>
      <c r="M42" s="34"/>
      <c r="N42" s="34"/>
      <c r="O42" s="1"/>
      <c r="P42" s="1"/>
      <c r="Q42" s="1"/>
      <c r="R42" s="1"/>
      <c r="S42" s="38"/>
      <c r="T42" s="34">
        <f t="shared" ref="T42:T53" si="3">S42+J42+I42</f>
        <v>134.33333333333334</v>
      </c>
    </row>
    <row r="43" spans="1:20" s="20" customFormat="1" ht="30" customHeight="1" x14ac:dyDescent="0.25">
      <c r="A43" s="29">
        <f t="shared" si="1"/>
        <v>38</v>
      </c>
      <c r="B43" s="30" t="s">
        <v>162</v>
      </c>
      <c r="C43" s="31" t="s">
        <v>163</v>
      </c>
      <c r="D43" s="29" t="s">
        <v>38</v>
      </c>
      <c r="E43" s="49" t="s">
        <v>102</v>
      </c>
      <c r="F43" s="29" t="s">
        <v>91</v>
      </c>
      <c r="G43" s="33">
        <v>1086</v>
      </c>
      <c r="H43" s="34">
        <f t="shared" si="2"/>
        <v>13032</v>
      </c>
      <c r="I43" s="35">
        <v>90.5</v>
      </c>
      <c r="J43" s="36">
        <v>35.42</v>
      </c>
      <c r="K43" s="37"/>
      <c r="L43" s="37"/>
      <c r="M43" s="34"/>
      <c r="N43" s="34"/>
      <c r="O43" s="1"/>
      <c r="P43" s="1"/>
      <c r="Q43" s="1"/>
      <c r="R43" s="1"/>
      <c r="S43" s="38">
        <v>90.46</v>
      </c>
      <c r="T43" s="34">
        <f t="shared" si="3"/>
        <v>216.38</v>
      </c>
    </row>
    <row r="44" spans="1:20" s="20" customFormat="1" ht="30" customHeight="1" x14ac:dyDescent="0.25">
      <c r="A44" s="29">
        <f t="shared" si="1"/>
        <v>39</v>
      </c>
      <c r="B44" s="30" t="s">
        <v>106</v>
      </c>
      <c r="C44" s="31" t="s">
        <v>107</v>
      </c>
      <c r="D44" s="29" t="s">
        <v>38</v>
      </c>
      <c r="E44" s="32" t="s">
        <v>108</v>
      </c>
      <c r="F44" s="29" t="s">
        <v>47</v>
      </c>
      <c r="G44" s="33">
        <v>1212</v>
      </c>
      <c r="H44" s="34">
        <f t="shared" si="2"/>
        <v>14544</v>
      </c>
      <c r="I44" s="35"/>
      <c r="J44" s="36"/>
      <c r="K44" s="37">
        <v>0</v>
      </c>
      <c r="L44" s="37">
        <v>0</v>
      </c>
      <c r="M44" s="34"/>
      <c r="N44" s="34"/>
      <c r="O44" s="1"/>
      <c r="P44" s="1"/>
      <c r="Q44" s="1"/>
      <c r="R44" s="1"/>
      <c r="S44" s="38">
        <v>100.96</v>
      </c>
      <c r="T44" s="34">
        <f t="shared" si="3"/>
        <v>100.96</v>
      </c>
    </row>
    <row r="45" spans="1:20" s="20" customFormat="1" ht="30" customHeight="1" x14ac:dyDescent="0.25">
      <c r="A45" s="29">
        <f>+A44+1</f>
        <v>40</v>
      </c>
      <c r="B45" s="30" t="s">
        <v>103</v>
      </c>
      <c r="C45" s="31" t="s">
        <v>53</v>
      </c>
      <c r="D45" s="29" t="s">
        <v>38</v>
      </c>
      <c r="E45" s="32" t="s">
        <v>104</v>
      </c>
      <c r="F45" s="29" t="s">
        <v>105</v>
      </c>
      <c r="G45" s="40">
        <v>622</v>
      </c>
      <c r="H45" s="34">
        <f t="shared" si="2"/>
        <v>7464</v>
      </c>
      <c r="I45" s="35"/>
      <c r="J45" s="36"/>
      <c r="K45" s="37">
        <v>0</v>
      </c>
      <c r="L45" s="37"/>
      <c r="M45" s="34"/>
      <c r="N45" s="34"/>
      <c r="O45" s="1"/>
      <c r="P45" s="1"/>
      <c r="Q45" s="1"/>
      <c r="R45" s="1"/>
      <c r="S45" s="38">
        <v>51.81</v>
      </c>
      <c r="T45" s="34">
        <f t="shared" si="3"/>
        <v>51.81</v>
      </c>
    </row>
    <row r="46" spans="1:20" s="20" customFormat="1" ht="30" customHeight="1" x14ac:dyDescent="0.25">
      <c r="A46" s="29">
        <f t="shared" si="1"/>
        <v>41</v>
      </c>
      <c r="B46" s="30" t="s">
        <v>124</v>
      </c>
      <c r="C46" s="31" t="s">
        <v>85</v>
      </c>
      <c r="D46" s="29" t="s">
        <v>38</v>
      </c>
      <c r="E46" s="32" t="s">
        <v>108</v>
      </c>
      <c r="F46" s="29" t="s">
        <v>87</v>
      </c>
      <c r="G46" s="40">
        <v>733</v>
      </c>
      <c r="H46" s="34">
        <f t="shared" si="2"/>
        <v>8796</v>
      </c>
      <c r="I46" s="35"/>
      <c r="J46" s="36"/>
      <c r="K46" s="37"/>
      <c r="L46" s="37"/>
      <c r="M46" s="34"/>
      <c r="N46" s="34"/>
      <c r="O46" s="1"/>
      <c r="P46" s="1"/>
      <c r="Q46" s="1"/>
      <c r="R46" s="1"/>
      <c r="S46" s="38"/>
      <c r="T46" s="34">
        <f t="shared" si="3"/>
        <v>0</v>
      </c>
    </row>
    <row r="47" spans="1:20" s="20" customFormat="1" ht="30" customHeight="1" x14ac:dyDescent="0.25">
      <c r="A47" s="29">
        <f t="shared" si="1"/>
        <v>42</v>
      </c>
      <c r="B47" s="50" t="s">
        <v>111</v>
      </c>
      <c r="C47" s="47" t="s">
        <v>77</v>
      </c>
      <c r="D47" s="29" t="s">
        <v>38</v>
      </c>
      <c r="E47" s="32" t="s">
        <v>39</v>
      </c>
      <c r="F47" s="29" t="s">
        <v>47</v>
      </c>
      <c r="G47" s="33">
        <v>1212</v>
      </c>
      <c r="H47" s="34">
        <f t="shared" si="2"/>
        <v>14544</v>
      </c>
      <c r="I47" s="35"/>
      <c r="J47" s="36"/>
      <c r="K47" s="37">
        <v>0</v>
      </c>
      <c r="L47" s="37">
        <v>0</v>
      </c>
      <c r="M47" s="34"/>
      <c r="N47" s="34"/>
      <c r="O47" s="1"/>
      <c r="P47" s="1"/>
      <c r="Q47" s="1"/>
      <c r="R47" s="1"/>
      <c r="S47" s="38">
        <v>100.96</v>
      </c>
      <c r="T47" s="34">
        <f t="shared" si="3"/>
        <v>100.96</v>
      </c>
    </row>
    <row r="48" spans="1:20" s="20" customFormat="1" ht="30" customHeight="1" x14ac:dyDescent="0.25">
      <c r="A48" s="29">
        <f t="shared" si="1"/>
        <v>43</v>
      </c>
      <c r="B48" s="51" t="s">
        <v>109</v>
      </c>
      <c r="C48" s="31" t="s">
        <v>110</v>
      </c>
      <c r="D48" s="29" t="s">
        <v>38</v>
      </c>
      <c r="E48" s="32" t="s">
        <v>39</v>
      </c>
      <c r="F48" s="29" t="s">
        <v>47</v>
      </c>
      <c r="G48" s="33">
        <v>1212</v>
      </c>
      <c r="H48" s="34">
        <f t="shared" si="2"/>
        <v>14544</v>
      </c>
      <c r="I48" s="35"/>
      <c r="J48" s="36"/>
      <c r="K48" s="37">
        <v>0</v>
      </c>
      <c r="L48" s="37">
        <v>0</v>
      </c>
      <c r="M48" s="34"/>
      <c r="N48" s="34"/>
      <c r="O48" s="1"/>
      <c r="P48" s="1"/>
      <c r="Q48" s="1"/>
      <c r="R48" s="1"/>
      <c r="S48" s="38">
        <v>100.96</v>
      </c>
      <c r="T48" s="34">
        <f t="shared" si="3"/>
        <v>100.96</v>
      </c>
    </row>
    <row r="49" spans="1:20" s="20" customFormat="1" ht="30" customHeight="1" x14ac:dyDescent="0.25">
      <c r="A49" s="29">
        <f t="shared" si="1"/>
        <v>44</v>
      </c>
      <c r="B49" s="30" t="s">
        <v>112</v>
      </c>
      <c r="C49" s="31" t="s">
        <v>113</v>
      </c>
      <c r="D49" s="29" t="s">
        <v>38</v>
      </c>
      <c r="E49" s="32" t="s">
        <v>39</v>
      </c>
      <c r="F49" s="29" t="s">
        <v>114</v>
      </c>
      <c r="G49" s="37">
        <v>1760</v>
      </c>
      <c r="H49" s="34">
        <f t="shared" si="2"/>
        <v>21120</v>
      </c>
      <c r="I49" s="35"/>
      <c r="J49" s="36"/>
      <c r="K49" s="37"/>
      <c r="L49" s="37"/>
      <c r="M49" s="34"/>
      <c r="N49" s="34"/>
      <c r="O49" s="1"/>
      <c r="P49" s="1"/>
      <c r="Q49" s="1"/>
      <c r="R49" s="1"/>
      <c r="S49" s="38">
        <v>146.61000000000001</v>
      </c>
      <c r="T49" s="34">
        <f t="shared" si="3"/>
        <v>146.61000000000001</v>
      </c>
    </row>
    <row r="50" spans="1:20" s="20" customFormat="1" ht="30" customHeight="1" x14ac:dyDescent="0.25">
      <c r="A50" s="29">
        <f t="shared" si="1"/>
        <v>45</v>
      </c>
      <c r="B50" s="30" t="s">
        <v>118</v>
      </c>
      <c r="C50" s="31" t="s">
        <v>119</v>
      </c>
      <c r="D50" s="29" t="s">
        <v>38</v>
      </c>
      <c r="E50" s="32" t="s">
        <v>97</v>
      </c>
      <c r="F50" s="29" t="s">
        <v>98</v>
      </c>
      <c r="G50" s="33">
        <v>1676</v>
      </c>
      <c r="H50" s="34">
        <f t="shared" si="2"/>
        <v>20112</v>
      </c>
      <c r="I50" s="35"/>
      <c r="J50" s="36"/>
      <c r="K50" s="37"/>
      <c r="L50" s="37"/>
      <c r="M50" s="34"/>
      <c r="N50" s="34"/>
      <c r="O50" s="1"/>
      <c r="P50" s="1"/>
      <c r="Q50" s="1"/>
      <c r="R50" s="1"/>
      <c r="S50" s="38">
        <v>139.61000000000001</v>
      </c>
      <c r="T50" s="34">
        <f t="shared" si="3"/>
        <v>139.61000000000001</v>
      </c>
    </row>
    <row r="51" spans="1:20" s="20" customFormat="1" ht="30" customHeight="1" x14ac:dyDescent="0.25">
      <c r="A51" s="29">
        <f t="shared" si="1"/>
        <v>46</v>
      </c>
      <c r="B51" s="30" t="s">
        <v>117</v>
      </c>
      <c r="C51" s="31" t="s">
        <v>85</v>
      </c>
      <c r="D51" s="29" t="s">
        <v>38</v>
      </c>
      <c r="E51" s="32" t="s">
        <v>108</v>
      </c>
      <c r="F51" s="29" t="s">
        <v>87</v>
      </c>
      <c r="G51" s="33">
        <v>733</v>
      </c>
      <c r="H51" s="34">
        <f t="shared" si="2"/>
        <v>8796</v>
      </c>
      <c r="I51" s="35"/>
      <c r="J51" s="36"/>
      <c r="K51" s="37"/>
      <c r="L51" s="37"/>
      <c r="M51" s="34"/>
      <c r="N51" s="34"/>
      <c r="O51" s="1"/>
      <c r="P51" s="1"/>
      <c r="Q51" s="1"/>
      <c r="R51" s="1"/>
      <c r="S51" s="38">
        <v>61.06</v>
      </c>
      <c r="T51" s="34">
        <f t="shared" si="3"/>
        <v>61.06</v>
      </c>
    </row>
    <row r="52" spans="1:20" s="20" customFormat="1" ht="30" customHeight="1" x14ac:dyDescent="0.25">
      <c r="A52" s="29">
        <f t="shared" si="1"/>
        <v>47</v>
      </c>
      <c r="B52" s="30" t="s">
        <v>115</v>
      </c>
      <c r="C52" s="31" t="s">
        <v>116</v>
      </c>
      <c r="D52" s="29" t="s">
        <v>38</v>
      </c>
      <c r="E52" s="32" t="s">
        <v>108</v>
      </c>
      <c r="F52" s="29" t="s">
        <v>55</v>
      </c>
      <c r="G52" s="33">
        <v>622</v>
      </c>
      <c r="H52" s="34">
        <f t="shared" si="2"/>
        <v>7464</v>
      </c>
      <c r="I52" s="35"/>
      <c r="J52" s="36"/>
      <c r="K52" s="37">
        <v>0</v>
      </c>
      <c r="L52" s="37">
        <v>0</v>
      </c>
      <c r="M52" s="34"/>
      <c r="N52" s="34"/>
      <c r="O52" s="1"/>
      <c r="P52" s="1"/>
      <c r="Q52" s="1"/>
      <c r="R52" s="1"/>
      <c r="S52" s="38"/>
      <c r="T52" s="34">
        <f t="shared" si="3"/>
        <v>0</v>
      </c>
    </row>
    <row r="53" spans="1:20" s="20" customFormat="1" ht="30" customHeight="1" x14ac:dyDescent="0.25">
      <c r="A53" s="29">
        <f t="shared" si="1"/>
        <v>48</v>
      </c>
      <c r="B53" s="30" t="s">
        <v>122</v>
      </c>
      <c r="C53" s="31" t="s">
        <v>123</v>
      </c>
      <c r="D53" s="29" t="s">
        <v>38</v>
      </c>
      <c r="E53" s="32" t="s">
        <v>108</v>
      </c>
      <c r="F53" s="29" t="s">
        <v>91</v>
      </c>
      <c r="G53" s="40">
        <v>1086</v>
      </c>
      <c r="H53" s="34">
        <f t="shared" si="2"/>
        <v>13032</v>
      </c>
      <c r="I53" s="35"/>
      <c r="J53" s="36"/>
      <c r="K53" s="37"/>
      <c r="L53" s="37"/>
      <c r="M53" s="34"/>
      <c r="N53" s="34"/>
      <c r="O53" s="1"/>
      <c r="P53" s="1"/>
      <c r="Q53" s="1"/>
      <c r="R53" s="1"/>
      <c r="S53" s="38">
        <f>+G53*8.33%</f>
        <v>90.463799999999992</v>
      </c>
      <c r="T53" s="34">
        <f t="shared" si="3"/>
        <v>90.463799999999992</v>
      </c>
    </row>
    <row r="54" spans="1:20" s="20" customFormat="1" ht="30" customHeight="1" x14ac:dyDescent="0.25">
      <c r="A54" s="29">
        <f t="shared" si="1"/>
        <v>49</v>
      </c>
      <c r="B54" s="39" t="s">
        <v>183</v>
      </c>
      <c r="C54" s="31" t="s">
        <v>185</v>
      </c>
      <c r="D54" s="29" t="s">
        <v>38</v>
      </c>
      <c r="E54" s="32" t="s">
        <v>186</v>
      </c>
      <c r="F54" s="29"/>
      <c r="G54" s="40">
        <v>425</v>
      </c>
      <c r="H54" s="34">
        <f t="shared" si="2"/>
        <v>5100</v>
      </c>
      <c r="I54" s="35"/>
      <c r="J54" s="36"/>
      <c r="K54" s="37"/>
      <c r="L54" s="37"/>
      <c r="M54" s="34"/>
      <c r="N54" s="34"/>
      <c r="O54" s="1"/>
      <c r="P54" s="1"/>
      <c r="Q54" s="1"/>
      <c r="R54" s="1"/>
      <c r="S54" s="41"/>
      <c r="T54" s="34"/>
    </row>
    <row r="55" spans="1:20" s="20" customFormat="1" ht="30" customHeight="1" x14ac:dyDescent="0.25">
      <c r="A55" s="29">
        <f t="shared" si="1"/>
        <v>50</v>
      </c>
      <c r="B55" s="30" t="s">
        <v>125</v>
      </c>
      <c r="C55" s="31" t="s">
        <v>126</v>
      </c>
      <c r="D55" s="29" t="s">
        <v>38</v>
      </c>
      <c r="E55" s="32" t="s">
        <v>127</v>
      </c>
      <c r="F55" s="29" t="s">
        <v>114</v>
      </c>
      <c r="G55" s="37">
        <v>1760</v>
      </c>
      <c r="H55" s="34">
        <f t="shared" si="2"/>
        <v>21120</v>
      </c>
      <c r="I55" s="35"/>
      <c r="J55" s="36"/>
      <c r="K55" s="37">
        <v>0</v>
      </c>
      <c r="L55" s="37">
        <v>0</v>
      </c>
      <c r="M55" s="34"/>
      <c r="N55" s="34"/>
      <c r="O55" s="1"/>
      <c r="P55" s="1"/>
      <c r="Q55" s="1"/>
      <c r="R55" s="1"/>
      <c r="S55" s="38">
        <v>146.61000000000001</v>
      </c>
      <c r="T55" s="34">
        <f>S55+J55+I55</f>
        <v>146.61000000000001</v>
      </c>
    </row>
    <row r="56" spans="1:20" s="20" customFormat="1" ht="30" customHeight="1" x14ac:dyDescent="0.25">
      <c r="A56" s="29">
        <f t="shared" si="1"/>
        <v>51</v>
      </c>
      <c r="B56" s="30" t="s">
        <v>128</v>
      </c>
      <c r="C56" s="31" t="s">
        <v>129</v>
      </c>
      <c r="D56" s="29" t="s">
        <v>38</v>
      </c>
      <c r="E56" s="32" t="s">
        <v>39</v>
      </c>
      <c r="F56" s="29" t="s">
        <v>130</v>
      </c>
      <c r="G56" s="37">
        <v>1086</v>
      </c>
      <c r="H56" s="34">
        <f t="shared" si="2"/>
        <v>13032</v>
      </c>
      <c r="I56" s="35"/>
      <c r="J56" s="36"/>
      <c r="K56" s="37"/>
      <c r="L56" s="37"/>
      <c r="M56" s="34"/>
      <c r="N56" s="34"/>
      <c r="O56" s="1"/>
      <c r="P56" s="1"/>
      <c r="Q56" s="1"/>
      <c r="R56" s="1"/>
      <c r="S56" s="38">
        <v>90.46</v>
      </c>
      <c r="T56" s="34">
        <f>S56+J56+I56</f>
        <v>90.46</v>
      </c>
    </row>
    <row r="57" spans="1:20" s="20" customFormat="1" ht="30" customHeight="1" x14ac:dyDescent="0.25">
      <c r="A57" s="29">
        <f t="shared" si="1"/>
        <v>52</v>
      </c>
      <c r="B57" s="30" t="s">
        <v>131</v>
      </c>
      <c r="C57" s="31" t="s">
        <v>77</v>
      </c>
      <c r="D57" s="29" t="s">
        <v>38</v>
      </c>
      <c r="E57" s="32" t="s">
        <v>39</v>
      </c>
      <c r="F57" s="29" t="s">
        <v>47</v>
      </c>
      <c r="G57" s="33">
        <v>1212</v>
      </c>
      <c r="H57" s="34">
        <f t="shared" si="2"/>
        <v>14544</v>
      </c>
      <c r="I57" s="35"/>
      <c r="J57" s="36"/>
      <c r="K57" s="37"/>
      <c r="L57" s="37"/>
      <c r="M57" s="34"/>
      <c r="N57" s="34"/>
      <c r="O57" s="1"/>
      <c r="P57" s="1"/>
      <c r="Q57" s="1"/>
      <c r="R57" s="1"/>
      <c r="S57" s="38">
        <v>100.96</v>
      </c>
      <c r="T57" s="34">
        <f>S57+J57+I57</f>
        <v>100.96</v>
      </c>
    </row>
    <row r="58" spans="1:20" s="20" customFormat="1" ht="30" customHeight="1" x14ac:dyDescent="0.25">
      <c r="A58" s="29">
        <f t="shared" si="1"/>
        <v>53</v>
      </c>
      <c r="B58" s="30" t="s">
        <v>132</v>
      </c>
      <c r="C58" s="31" t="s">
        <v>67</v>
      </c>
      <c r="D58" s="29" t="s">
        <v>42</v>
      </c>
      <c r="E58" s="32" t="s">
        <v>133</v>
      </c>
      <c r="F58" s="44" t="s">
        <v>44</v>
      </c>
      <c r="G58" s="33">
        <v>561</v>
      </c>
      <c r="H58" s="34">
        <f t="shared" si="2"/>
        <v>6732</v>
      </c>
      <c r="I58" s="35"/>
      <c r="J58" s="36"/>
      <c r="K58" s="37">
        <v>0</v>
      </c>
      <c r="L58" s="37">
        <v>0</v>
      </c>
      <c r="M58" s="34"/>
      <c r="N58" s="34"/>
      <c r="O58" s="1"/>
      <c r="P58" s="1"/>
      <c r="Q58" s="1"/>
      <c r="R58" s="1"/>
      <c r="S58" s="38"/>
      <c r="T58" s="34">
        <f>S58+J58+I58</f>
        <v>0</v>
      </c>
    </row>
    <row r="59" spans="1:20" s="20" customFormat="1" ht="30" customHeight="1" x14ac:dyDescent="0.25">
      <c r="A59" s="29">
        <f t="shared" si="1"/>
        <v>54</v>
      </c>
      <c r="B59" s="39" t="s">
        <v>181</v>
      </c>
      <c r="C59" s="31" t="s">
        <v>184</v>
      </c>
      <c r="D59" s="29" t="s">
        <v>38</v>
      </c>
      <c r="E59" s="32" t="s">
        <v>186</v>
      </c>
      <c r="F59" s="29"/>
      <c r="G59" s="40">
        <v>425</v>
      </c>
      <c r="H59" s="34">
        <f t="shared" si="2"/>
        <v>5100</v>
      </c>
      <c r="I59" s="35"/>
      <c r="J59" s="36"/>
      <c r="K59" s="37"/>
      <c r="L59" s="37"/>
      <c r="M59" s="34"/>
      <c r="N59" s="34"/>
      <c r="O59" s="1"/>
      <c r="P59" s="1"/>
      <c r="Q59" s="1"/>
      <c r="R59" s="1"/>
      <c r="S59" s="41"/>
      <c r="T59" s="34"/>
    </row>
    <row r="60" spans="1:20" s="20" customFormat="1" ht="30" customHeight="1" x14ac:dyDescent="0.25">
      <c r="A60" s="29">
        <f t="shared" si="1"/>
        <v>55</v>
      </c>
      <c r="B60" s="30" t="s">
        <v>134</v>
      </c>
      <c r="C60" s="31" t="s">
        <v>135</v>
      </c>
      <c r="D60" s="29" t="s">
        <v>38</v>
      </c>
      <c r="E60" s="32" t="s">
        <v>136</v>
      </c>
      <c r="F60" s="29" t="s">
        <v>98</v>
      </c>
      <c r="G60" s="33">
        <v>1676</v>
      </c>
      <c r="H60" s="34">
        <f t="shared" si="2"/>
        <v>20112</v>
      </c>
      <c r="I60" s="35"/>
      <c r="J60" s="36"/>
      <c r="K60" s="37">
        <v>0</v>
      </c>
      <c r="L60" s="37">
        <v>0</v>
      </c>
      <c r="M60" s="34"/>
      <c r="N60" s="34"/>
      <c r="O60" s="1"/>
      <c r="P60" s="1"/>
      <c r="Q60" s="1"/>
      <c r="R60" s="1"/>
      <c r="S60" s="38">
        <v>139.61000000000001</v>
      </c>
      <c r="T60" s="34">
        <f>S60+J60+I60</f>
        <v>139.61000000000001</v>
      </c>
    </row>
    <row r="61" spans="1:20" s="20" customFormat="1" ht="30" customHeight="1" x14ac:dyDescent="0.25">
      <c r="A61" s="29">
        <f t="shared" si="1"/>
        <v>56</v>
      </c>
      <c r="B61" s="30" t="s">
        <v>137</v>
      </c>
      <c r="C61" s="31" t="s">
        <v>138</v>
      </c>
      <c r="D61" s="29" t="s">
        <v>38</v>
      </c>
      <c r="E61" s="32" t="s">
        <v>139</v>
      </c>
      <c r="F61" s="29" t="s">
        <v>140</v>
      </c>
      <c r="G61" s="33">
        <v>675</v>
      </c>
      <c r="H61" s="34">
        <f t="shared" si="2"/>
        <v>8100</v>
      </c>
      <c r="I61" s="35"/>
      <c r="J61" s="36"/>
      <c r="K61" s="37">
        <v>0</v>
      </c>
      <c r="L61" s="37">
        <v>0</v>
      </c>
      <c r="M61" s="34"/>
      <c r="N61" s="34"/>
      <c r="O61" s="1"/>
      <c r="P61" s="1"/>
      <c r="Q61" s="1"/>
      <c r="R61" s="1"/>
      <c r="S61" s="38">
        <v>56.23</v>
      </c>
      <c r="T61" s="34">
        <f>S61+J61+I61</f>
        <v>56.23</v>
      </c>
    </row>
    <row r="62" spans="1:20" s="20" customFormat="1" ht="30" customHeight="1" x14ac:dyDescent="0.25">
      <c r="A62" s="29">
        <f t="shared" si="1"/>
        <v>57</v>
      </c>
      <c r="B62" s="30" t="s">
        <v>145</v>
      </c>
      <c r="C62" s="31" t="s">
        <v>53</v>
      </c>
      <c r="D62" s="29" t="s">
        <v>38</v>
      </c>
      <c r="E62" s="32" t="s">
        <v>108</v>
      </c>
      <c r="F62" s="29" t="s">
        <v>105</v>
      </c>
      <c r="G62" s="40">
        <v>622</v>
      </c>
      <c r="H62" s="34">
        <f t="shared" si="2"/>
        <v>7464</v>
      </c>
      <c r="I62" s="35"/>
      <c r="J62" s="36"/>
      <c r="K62" s="37"/>
      <c r="L62" s="37"/>
      <c r="M62" s="34"/>
      <c r="N62" s="34"/>
      <c r="O62" s="1"/>
      <c r="P62" s="1"/>
      <c r="Q62" s="1"/>
      <c r="R62" s="1"/>
      <c r="S62" s="38">
        <v>51.81</v>
      </c>
      <c r="T62" s="34">
        <f>S62+J62+I62</f>
        <v>51.81</v>
      </c>
    </row>
    <row r="63" spans="1:20" s="20" customFormat="1" ht="30" customHeight="1" x14ac:dyDescent="0.25">
      <c r="A63" s="29">
        <f t="shared" si="1"/>
        <v>58</v>
      </c>
      <c r="B63" s="30" t="s">
        <v>143</v>
      </c>
      <c r="C63" s="31" t="s">
        <v>144</v>
      </c>
      <c r="D63" s="29" t="s">
        <v>94</v>
      </c>
      <c r="E63" s="32" t="s">
        <v>39</v>
      </c>
      <c r="F63" s="29" t="s">
        <v>94</v>
      </c>
      <c r="G63" s="33">
        <v>200</v>
      </c>
      <c r="H63" s="34">
        <f t="shared" si="2"/>
        <v>2400</v>
      </c>
      <c r="I63" s="35"/>
      <c r="J63" s="36"/>
      <c r="K63" s="37"/>
      <c r="L63" s="37"/>
      <c r="M63" s="34"/>
      <c r="N63" s="34"/>
      <c r="O63" s="1"/>
      <c r="P63" s="1"/>
      <c r="Q63" s="1"/>
      <c r="R63" s="1"/>
      <c r="S63" s="38"/>
      <c r="T63" s="34">
        <f>S63+J63+I63</f>
        <v>0</v>
      </c>
    </row>
    <row r="64" spans="1:20" s="20" customFormat="1" ht="30" customHeight="1" x14ac:dyDescent="0.25">
      <c r="A64" s="29">
        <f t="shared" si="1"/>
        <v>59</v>
      </c>
      <c r="B64" s="39" t="s">
        <v>182</v>
      </c>
      <c r="C64" s="31" t="s">
        <v>184</v>
      </c>
      <c r="D64" s="29" t="s">
        <v>38</v>
      </c>
      <c r="E64" s="32" t="s">
        <v>186</v>
      </c>
      <c r="F64" s="29"/>
      <c r="G64" s="40">
        <v>425</v>
      </c>
      <c r="H64" s="34">
        <f t="shared" si="2"/>
        <v>5100</v>
      </c>
      <c r="I64" s="35"/>
      <c r="J64" s="36"/>
      <c r="K64" s="37"/>
      <c r="L64" s="37"/>
      <c r="M64" s="34"/>
      <c r="N64" s="34"/>
      <c r="O64" s="1"/>
      <c r="P64" s="1"/>
      <c r="Q64" s="1"/>
      <c r="R64" s="1"/>
      <c r="S64" s="41"/>
      <c r="T64" s="34"/>
    </row>
    <row r="65" spans="1:20" s="20" customFormat="1" ht="30" customHeight="1" x14ac:dyDescent="0.25">
      <c r="A65" s="29">
        <f t="shared" si="1"/>
        <v>60</v>
      </c>
      <c r="B65" s="30" t="s">
        <v>141</v>
      </c>
      <c r="C65" s="31" t="s">
        <v>89</v>
      </c>
      <c r="D65" s="29" t="s">
        <v>38</v>
      </c>
      <c r="E65" s="32" t="s">
        <v>142</v>
      </c>
      <c r="F65" s="29" t="s">
        <v>91</v>
      </c>
      <c r="G65" s="33">
        <v>1086</v>
      </c>
      <c r="H65" s="34">
        <f t="shared" si="2"/>
        <v>13032</v>
      </c>
      <c r="I65" s="35"/>
      <c r="J65" s="36"/>
      <c r="K65" s="37">
        <v>0</v>
      </c>
      <c r="L65" s="37">
        <v>0</v>
      </c>
      <c r="M65" s="34"/>
      <c r="N65" s="34"/>
      <c r="O65" s="1"/>
      <c r="P65" s="1"/>
      <c r="Q65" s="1"/>
      <c r="R65" s="1"/>
      <c r="S65" s="38">
        <v>90.46</v>
      </c>
      <c r="T65" s="34">
        <f>S65+J65+I65</f>
        <v>90.46</v>
      </c>
    </row>
    <row r="66" spans="1:20" s="20" customFormat="1" ht="30" customHeight="1" x14ac:dyDescent="0.25">
      <c r="A66" s="29">
        <f t="shared" si="1"/>
        <v>61</v>
      </c>
      <c r="B66" s="30" t="s">
        <v>146</v>
      </c>
      <c r="C66" s="31" t="s">
        <v>147</v>
      </c>
      <c r="D66" s="29" t="s">
        <v>38</v>
      </c>
      <c r="E66" s="32" t="s">
        <v>148</v>
      </c>
      <c r="F66" s="29" t="s">
        <v>149</v>
      </c>
      <c r="G66" s="40">
        <v>817</v>
      </c>
      <c r="H66" s="34">
        <f t="shared" si="2"/>
        <v>9804</v>
      </c>
      <c r="I66" s="35"/>
      <c r="J66" s="36"/>
      <c r="K66" s="37">
        <v>0</v>
      </c>
      <c r="L66" s="37"/>
      <c r="M66" s="34"/>
      <c r="N66" s="34"/>
      <c r="O66" s="1"/>
      <c r="P66" s="1"/>
      <c r="Q66" s="1"/>
      <c r="R66" s="1"/>
      <c r="S66" s="38"/>
      <c r="T66" s="34">
        <f>S66+J66+I66</f>
        <v>0</v>
      </c>
    </row>
    <row r="67" spans="1:20" s="20" customFormat="1" ht="30" customHeight="1" x14ac:dyDescent="0.25">
      <c r="A67" s="29">
        <f t="shared" si="1"/>
        <v>62</v>
      </c>
      <c r="B67" s="30" t="s">
        <v>150</v>
      </c>
      <c r="C67" s="31" t="s">
        <v>151</v>
      </c>
      <c r="D67" s="29" t="s">
        <v>42</v>
      </c>
      <c r="E67" s="32" t="s">
        <v>152</v>
      </c>
      <c r="F67" s="29" t="s">
        <v>153</v>
      </c>
      <c r="G67" s="33">
        <v>775</v>
      </c>
      <c r="H67" s="34">
        <f t="shared" si="2"/>
        <v>9300</v>
      </c>
      <c r="I67" s="35"/>
      <c r="J67" s="36"/>
      <c r="K67" s="37">
        <v>0</v>
      </c>
      <c r="L67" s="37">
        <v>0</v>
      </c>
      <c r="M67" s="34"/>
      <c r="N67" s="34"/>
      <c r="O67" s="1"/>
      <c r="P67" s="1"/>
      <c r="Q67" s="1"/>
      <c r="R67" s="1"/>
      <c r="S67" s="38"/>
      <c r="T67" s="34">
        <f>S67+J67+I67</f>
        <v>0</v>
      </c>
    </row>
    <row r="68" spans="1:20" s="20" customFormat="1" ht="30" customHeight="1" x14ac:dyDescent="0.25">
      <c r="A68" s="29">
        <f t="shared" si="1"/>
        <v>63</v>
      </c>
      <c r="B68" s="30" t="s">
        <v>154</v>
      </c>
      <c r="C68" s="47" t="s">
        <v>155</v>
      </c>
      <c r="D68" s="29" t="s">
        <v>38</v>
      </c>
      <c r="E68" s="32" t="s">
        <v>39</v>
      </c>
      <c r="F68" s="29" t="s">
        <v>47</v>
      </c>
      <c r="G68" s="33">
        <v>1212</v>
      </c>
      <c r="H68" s="34">
        <f t="shared" si="2"/>
        <v>14544</v>
      </c>
      <c r="I68" s="35"/>
      <c r="J68" s="36"/>
      <c r="K68" s="37"/>
      <c r="L68" s="37"/>
      <c r="M68" s="34"/>
      <c r="N68" s="34"/>
      <c r="O68" s="1"/>
      <c r="P68" s="1"/>
      <c r="Q68" s="1"/>
      <c r="R68" s="1"/>
      <c r="S68" s="38"/>
      <c r="T68" s="34">
        <f>S68+J68+I68</f>
        <v>0</v>
      </c>
    </row>
    <row r="69" spans="1:20" s="20" customFormat="1" ht="30" customHeight="1" x14ac:dyDescent="0.25">
      <c r="A69" s="29">
        <f t="shared" si="1"/>
        <v>64</v>
      </c>
      <c r="B69" s="30" t="s">
        <v>156</v>
      </c>
      <c r="C69" s="31" t="s">
        <v>157</v>
      </c>
      <c r="D69" s="29" t="s">
        <v>38</v>
      </c>
      <c r="E69" s="32" t="s">
        <v>104</v>
      </c>
      <c r="F69" s="29" t="s">
        <v>91</v>
      </c>
      <c r="G69" s="40">
        <v>1086</v>
      </c>
      <c r="H69" s="34">
        <f t="shared" si="2"/>
        <v>13032</v>
      </c>
      <c r="I69" s="35"/>
      <c r="J69" s="36"/>
      <c r="K69" s="37">
        <v>0</v>
      </c>
      <c r="L69" s="37">
        <v>464</v>
      </c>
      <c r="M69" s="34"/>
      <c r="N69" s="34"/>
      <c r="O69" s="1"/>
      <c r="P69" s="1"/>
      <c r="Q69" s="1"/>
      <c r="R69" s="1"/>
      <c r="S69" s="41">
        <v>90.46</v>
      </c>
      <c r="T69" s="34">
        <f>S69+J69+I69</f>
        <v>90.46</v>
      </c>
    </row>
    <row r="70" spans="1:20" ht="30" customHeight="1" x14ac:dyDescent="0.25">
      <c r="A70" s="52" t="s">
        <v>21</v>
      </c>
      <c r="B70" s="52"/>
      <c r="C70" s="52"/>
      <c r="D70" s="53"/>
      <c r="E70" s="53"/>
      <c r="F70" s="53"/>
      <c r="G70" s="54">
        <f>SUM(G6:G69)</f>
        <v>57429</v>
      </c>
      <c r="H70" s="54">
        <f t="shared" ref="H70:T70" si="4">SUM(H6:H69)</f>
        <v>689148</v>
      </c>
      <c r="I70" s="54">
        <f t="shared" si="4"/>
        <v>411.58333333333337</v>
      </c>
      <c r="J70" s="54">
        <f t="shared" si="4"/>
        <v>102.08666666666667</v>
      </c>
      <c r="K70" s="54">
        <f t="shared" si="4"/>
        <v>0</v>
      </c>
      <c r="L70" s="54">
        <f t="shared" si="4"/>
        <v>464</v>
      </c>
      <c r="M70" s="54">
        <f t="shared" si="4"/>
        <v>0</v>
      </c>
      <c r="N70" s="54">
        <f t="shared" si="4"/>
        <v>0</v>
      </c>
      <c r="O70" s="54">
        <f t="shared" si="4"/>
        <v>0</v>
      </c>
      <c r="P70" s="54">
        <f t="shared" si="4"/>
        <v>0</v>
      </c>
      <c r="Q70" s="54">
        <f t="shared" si="4"/>
        <v>0</v>
      </c>
      <c r="R70" s="54">
        <f t="shared" si="4"/>
        <v>0</v>
      </c>
      <c r="S70" s="54">
        <f t="shared" si="4"/>
        <v>2773.6238000000008</v>
      </c>
      <c r="T70" s="54">
        <f t="shared" si="4"/>
        <v>3287.2938000000004</v>
      </c>
    </row>
    <row r="71" spans="1:20" s="20" customFormat="1" ht="30" customHeight="1" x14ac:dyDescent="0.25">
      <c r="A71" s="5"/>
      <c r="B71" s="6"/>
      <c r="C71" s="7"/>
      <c r="D71" s="8"/>
      <c r="E71" s="8"/>
      <c r="F71" s="8"/>
      <c r="G71" s="9"/>
      <c r="H71" s="9"/>
      <c r="I71" s="9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s="20" customFormat="1" ht="30" customHeight="1" x14ac:dyDescent="0.25">
      <c r="A72" s="55"/>
      <c r="B72" s="56"/>
      <c r="C72" s="57"/>
      <c r="D72" s="58"/>
      <c r="E72" s="59"/>
      <c r="F72" s="59"/>
      <c r="G72" s="59"/>
      <c r="H72" s="60"/>
      <c r="I72" s="60"/>
      <c r="J72" s="61" t="s">
        <v>30</v>
      </c>
      <c r="K72" s="62" t="s">
        <v>187</v>
      </c>
      <c r="L72" s="62"/>
      <c r="M72" s="62"/>
      <c r="N72" s="62"/>
      <c r="O72" s="62"/>
      <c r="P72" s="62"/>
      <c r="Q72" s="62"/>
      <c r="R72" s="62"/>
      <c r="S72" s="62"/>
      <c r="T72" s="62"/>
    </row>
    <row r="73" spans="1:20" s="20" customFormat="1" ht="30" customHeight="1" x14ac:dyDescent="0.25">
      <c r="A73" s="55"/>
      <c r="B73" s="63"/>
      <c r="C73" s="57"/>
      <c r="D73" s="58"/>
      <c r="E73" s="59"/>
      <c r="F73" s="59"/>
      <c r="G73" s="59"/>
      <c r="H73" s="64"/>
      <c r="I73" s="64"/>
      <c r="J73" s="61" t="s">
        <v>31</v>
      </c>
      <c r="K73" s="62" t="s">
        <v>22</v>
      </c>
      <c r="L73" s="62"/>
      <c r="M73" s="62"/>
      <c r="N73" s="62"/>
      <c r="O73" s="62"/>
      <c r="P73" s="62"/>
      <c r="Q73" s="62"/>
      <c r="R73" s="62"/>
      <c r="S73" s="62"/>
      <c r="T73" s="62"/>
    </row>
    <row r="74" spans="1:20" s="20" customFormat="1" ht="29.25" customHeight="1" x14ac:dyDescent="0.25">
      <c r="A74" s="55"/>
      <c r="B74" s="63"/>
      <c r="C74" s="57"/>
      <c r="D74" s="58"/>
      <c r="E74" s="58"/>
      <c r="F74" s="58"/>
      <c r="G74" s="58"/>
      <c r="H74" s="64"/>
      <c r="I74" s="64"/>
      <c r="J74" s="61" t="s">
        <v>32</v>
      </c>
      <c r="K74" s="62" t="s">
        <v>159</v>
      </c>
      <c r="L74" s="62" t="s">
        <v>25</v>
      </c>
      <c r="M74" s="62" t="s">
        <v>25</v>
      </c>
      <c r="N74" s="62" t="s">
        <v>25</v>
      </c>
      <c r="O74" s="62" t="s">
        <v>25</v>
      </c>
      <c r="P74" s="62" t="s">
        <v>25</v>
      </c>
      <c r="Q74" s="62" t="s">
        <v>25</v>
      </c>
      <c r="R74" s="62" t="s">
        <v>25</v>
      </c>
      <c r="S74" s="62" t="s">
        <v>25</v>
      </c>
      <c r="T74" s="62" t="s">
        <v>25</v>
      </c>
    </row>
    <row r="75" spans="1:20" s="20" customFormat="1" ht="29.25" customHeight="1" x14ac:dyDescent="0.25">
      <c r="A75" s="55"/>
      <c r="B75" s="56"/>
      <c r="C75" s="57"/>
      <c r="D75" s="58"/>
      <c r="E75" s="59"/>
      <c r="F75" s="59"/>
      <c r="G75" s="59"/>
      <c r="H75" s="64"/>
      <c r="I75" s="64"/>
      <c r="J75" s="61" t="s">
        <v>33</v>
      </c>
      <c r="K75" s="62" t="s">
        <v>160</v>
      </c>
      <c r="L75" s="62" t="s">
        <v>26</v>
      </c>
      <c r="M75" s="62" t="s">
        <v>26</v>
      </c>
      <c r="N75" s="62" t="s">
        <v>26</v>
      </c>
      <c r="O75" s="62" t="s">
        <v>26</v>
      </c>
      <c r="P75" s="62" t="s">
        <v>26</v>
      </c>
      <c r="Q75" s="62" t="s">
        <v>26</v>
      </c>
      <c r="R75" s="62" t="s">
        <v>26</v>
      </c>
      <c r="S75" s="62" t="s">
        <v>26</v>
      </c>
      <c r="T75" s="62" t="s">
        <v>26</v>
      </c>
    </row>
    <row r="76" spans="1:20" s="20" customFormat="1" ht="29.25" customHeight="1" x14ac:dyDescent="0.25">
      <c r="A76" s="55"/>
      <c r="B76" s="63"/>
      <c r="C76" s="57"/>
      <c r="D76" s="58"/>
      <c r="E76" s="58"/>
      <c r="F76" s="58"/>
      <c r="G76" s="58"/>
      <c r="H76" s="64"/>
      <c r="I76" s="64"/>
      <c r="J76" s="61" t="s">
        <v>34</v>
      </c>
      <c r="K76" s="65" t="s">
        <v>161</v>
      </c>
      <c r="L76" s="62" t="s">
        <v>27</v>
      </c>
      <c r="M76" s="62" t="s">
        <v>27</v>
      </c>
      <c r="N76" s="62" t="s">
        <v>27</v>
      </c>
      <c r="O76" s="62" t="s">
        <v>27</v>
      </c>
      <c r="P76" s="62" t="s">
        <v>27</v>
      </c>
      <c r="Q76" s="62" t="s">
        <v>27</v>
      </c>
      <c r="R76" s="62" t="s">
        <v>27</v>
      </c>
      <c r="S76" s="62" t="s">
        <v>27</v>
      </c>
      <c r="T76" s="62" t="s">
        <v>27</v>
      </c>
    </row>
    <row r="77" spans="1:20" s="20" customFormat="1" ht="29.25" customHeight="1" x14ac:dyDescent="0.25">
      <c r="A77" s="66"/>
      <c r="B77" s="67"/>
      <c r="C77" s="68"/>
      <c r="D77" s="69"/>
      <c r="E77" s="69"/>
      <c r="F77" s="69"/>
      <c r="G77" s="69"/>
      <c r="H77" s="70"/>
      <c r="I77" s="70"/>
      <c r="J77" s="71" t="s">
        <v>35</v>
      </c>
      <c r="K77" s="62" t="s">
        <v>23</v>
      </c>
      <c r="L77" s="62" t="s">
        <v>23</v>
      </c>
      <c r="M77" s="62" t="s">
        <v>23</v>
      </c>
      <c r="N77" s="62" t="s">
        <v>23</v>
      </c>
      <c r="O77" s="62" t="s">
        <v>23</v>
      </c>
      <c r="P77" s="62" t="s">
        <v>23</v>
      </c>
      <c r="Q77" s="62" t="s">
        <v>23</v>
      </c>
      <c r="R77" s="62" t="s">
        <v>23</v>
      </c>
      <c r="S77" s="62" t="s">
        <v>23</v>
      </c>
      <c r="T77" s="62" t="s">
        <v>23</v>
      </c>
    </row>
  </sheetData>
  <autoFilter ref="A5:T70" xr:uid="{00000000-0009-0000-0000-000000000000}"/>
  <sortState xmlns:xlrd2="http://schemas.microsoft.com/office/spreadsheetml/2017/richdata2" ref="B6:T69">
    <sortCondition ref="B6:B69"/>
  </sortState>
  <mergeCells count="11">
    <mergeCell ref="K75:T75"/>
    <mergeCell ref="K76:T76"/>
    <mergeCell ref="K77:T77"/>
    <mergeCell ref="K73:T73"/>
    <mergeCell ref="K74:T74"/>
    <mergeCell ref="A1:T1"/>
    <mergeCell ref="A2:T2"/>
    <mergeCell ref="A3:I3"/>
    <mergeCell ref="J3:T3"/>
    <mergeCell ref="K72:T72"/>
    <mergeCell ref="A70:C70"/>
  </mergeCells>
  <hyperlinks>
    <hyperlink ref="K76" r:id="rId1" xr:uid="{00000000-0004-0000-0000-000000000000}"/>
    <hyperlink ref="L76" r:id="rId2" display="bomberosshushu@yahoo.es / " xr:uid="{00000000-0004-0000-0000-000001000000}"/>
    <hyperlink ref="M76" r:id="rId3" display="bomberosshushu@yahoo.es / " xr:uid="{00000000-0004-0000-0000-000002000000}"/>
    <hyperlink ref="N76" r:id="rId4" display="bomberosshushu@yahoo.es / " xr:uid="{00000000-0004-0000-0000-000003000000}"/>
    <hyperlink ref="O76" r:id="rId5" display="bomberosshushu@yahoo.es / " xr:uid="{00000000-0004-0000-0000-000004000000}"/>
    <hyperlink ref="P76" r:id="rId6" display="bomberosshushu@yahoo.es / " xr:uid="{00000000-0004-0000-0000-000005000000}"/>
    <hyperlink ref="Q76" r:id="rId7" display="bomberosshushu@yahoo.es / " xr:uid="{00000000-0004-0000-0000-000006000000}"/>
    <hyperlink ref="R76" r:id="rId8" display="bomberosshushu@yahoo.es / " xr:uid="{00000000-0004-0000-0000-000007000000}"/>
    <hyperlink ref="S76" r:id="rId9" display="bomberosshushu@yahoo.es / " xr:uid="{00000000-0004-0000-0000-000008000000}"/>
    <hyperlink ref="T76" r:id="rId10" display="bomberosshushu@yahoo.es / " xr:uid="{00000000-0004-0000-0000-000009000000}"/>
  </hyperlinks>
  <printOptions horizontalCentered="1"/>
  <pageMargins left="0.11811023622047245" right="0.11811023622047245" top="0.94488188976377963" bottom="0.74803149606299213" header="0.31496062992125984" footer="0.31496062992125984"/>
  <pageSetup paperSize="9" scale="29" fitToHeight="12" orientation="landscape" r:id="rId11"/>
  <headerFooter alignWithMargins="0">
    <oddHeader>&amp;C
&amp;14
GOBIERNO AUTÓNOMO DESCENTRALIZADO
MUNICIPAL DEL CANTÓN SHUSHUFINDI
Creado mediante  Registro Oficial Nº 802 del 07 de agosto de 1984
&amp;R&amp;G</oddHeader>
  </headerFooter>
  <legacyDrawingHF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LITERAL C) REMUNERACION </vt:lpstr>
      <vt:lpstr>'LITERAL C) REMUNERACION 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GLADIS LANDASURI</dc:creator>
  <cp:lastModifiedBy>JHON SACON</cp:lastModifiedBy>
  <cp:lastPrinted>2021-09-06T20:55:55Z</cp:lastPrinted>
  <dcterms:created xsi:type="dcterms:W3CDTF">2015-08-13T20:53:07Z</dcterms:created>
  <dcterms:modified xsi:type="dcterms:W3CDTF">2022-04-04T20:37:57Z</dcterms:modified>
</cp:coreProperties>
</file>